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lipe Soares\Downloads\"/>
    </mc:Choice>
  </mc:AlternateContent>
  <bookViews>
    <workbookView xWindow="0" yWindow="0" windowWidth="20490" windowHeight="7755" activeTab="2"/>
  </bookViews>
  <sheets>
    <sheet name="POSTO DE SAÚDE - Mocoto - Senad" sheetId="7" r:id="rId1"/>
    <sheet name="CRONOGRAMA FISICO-FINANCEIRO" sheetId="6" r:id="rId2"/>
    <sheet name="COMPOSIÇÕES" sheetId="8" r:id="rId3"/>
  </sheets>
  <definedNames>
    <definedName name="_xlnm.Print_Area" localSheetId="0">'POSTO DE SAÚDE - Mocoto - Senad'!$A$1:$I$113</definedName>
    <definedName name="_xlnm.Print_Titles" localSheetId="2">COMPOSIÇÕES!$1:$5</definedName>
    <definedName name="_xlnm.Print_Titles" localSheetId="0">'POSTO DE SAÚDE - Mocoto - Senad'!$1:$14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" i="6" l="1"/>
  <c r="E44" i="6" s="1"/>
  <c r="K41" i="6"/>
  <c r="K39" i="6"/>
  <c r="D40" i="6" s="1"/>
  <c r="K37" i="6"/>
  <c r="D38" i="6" s="1"/>
  <c r="K35" i="6"/>
  <c r="K33" i="6"/>
  <c r="K31" i="6"/>
  <c r="K29" i="6"/>
  <c r="K27" i="6"/>
  <c r="K25" i="6"/>
  <c r="D26" i="6" s="1"/>
  <c r="K23" i="6"/>
  <c r="K21" i="6"/>
  <c r="K19" i="6"/>
  <c r="D20" i="6" s="1"/>
  <c r="K17" i="6"/>
  <c r="D18" i="6" s="1"/>
  <c r="K15" i="6"/>
  <c r="K13" i="6"/>
  <c r="K11" i="6"/>
  <c r="B43" i="6"/>
  <c r="B41" i="6"/>
  <c r="B39" i="6"/>
  <c r="B37" i="6"/>
  <c r="B35" i="6"/>
  <c r="B33" i="6"/>
  <c r="B31" i="6"/>
  <c r="B29" i="6"/>
  <c r="B27" i="6"/>
  <c r="B25" i="6"/>
  <c r="B23" i="6"/>
  <c r="B21" i="6"/>
  <c r="B19" i="6"/>
  <c r="B17" i="6"/>
  <c r="B15" i="6"/>
  <c r="B13" i="6"/>
  <c r="B11" i="6"/>
  <c r="C20" i="6" l="1"/>
  <c r="K62" i="6"/>
  <c r="D34" i="6"/>
  <c r="K55" i="6"/>
  <c r="K53" i="6"/>
  <c r="K51" i="6"/>
  <c r="K49" i="6"/>
  <c r="K47" i="6"/>
  <c r="K45" i="6"/>
  <c r="E42" i="6"/>
  <c r="E38" i="6"/>
  <c r="J38" i="6" s="1"/>
  <c r="E36" i="6"/>
  <c r="E30" i="6"/>
  <c r="E28" i="6"/>
  <c r="J28" i="6" s="1"/>
  <c r="J20" i="6"/>
  <c r="C18" i="6"/>
  <c r="J18" i="6" s="1"/>
  <c r="C16" i="6"/>
  <c r="J16" i="6" s="1"/>
  <c r="J43" i="6"/>
  <c r="I62" i="6"/>
  <c r="H62" i="6"/>
  <c r="G62" i="6"/>
  <c r="J41" i="6"/>
  <c r="J39" i="6"/>
  <c r="J37" i="6"/>
  <c r="J35" i="6"/>
  <c r="J33" i="6"/>
  <c r="J31" i="6"/>
  <c r="J29" i="6"/>
  <c r="J27" i="6"/>
  <c r="J25" i="6"/>
  <c r="J23" i="6"/>
  <c r="J21" i="6"/>
  <c r="J19" i="6"/>
  <c r="J17" i="6"/>
  <c r="J15" i="6"/>
  <c r="J13" i="6"/>
  <c r="J11" i="6"/>
  <c r="C14" i="6" l="1"/>
  <c r="E40" i="6"/>
  <c r="J40" i="6" s="1"/>
  <c r="J44" i="6"/>
  <c r="J34" i="6"/>
  <c r="J36" i="6"/>
  <c r="J30" i="6"/>
  <c r="J14" i="6" l="1"/>
  <c r="J42" i="6"/>
  <c r="D22" i="6" l="1"/>
  <c r="J26" i="6"/>
  <c r="J22" i="6" l="1"/>
  <c r="D24" i="6"/>
  <c r="F62" i="6"/>
  <c r="C12" i="6"/>
  <c r="J24" i="6" l="1"/>
  <c r="J12" i="6"/>
  <c r="C62" i="6"/>
  <c r="E62" i="6" l="1"/>
  <c r="D32" i="6"/>
  <c r="C63" i="6"/>
  <c r="C65" i="6" s="1"/>
  <c r="C64" i="6"/>
  <c r="H63" i="6" l="1"/>
  <c r="G63" i="6"/>
  <c r="F63" i="6"/>
  <c r="I63" i="6"/>
  <c r="J32" i="6"/>
  <c r="J62" i="6" s="1"/>
  <c r="D62" i="6"/>
  <c r="D63" i="6" s="1"/>
  <c r="D65" i="6" s="1"/>
  <c r="E63" i="6"/>
  <c r="E65" i="6" l="1"/>
  <c r="F65" i="6" s="1"/>
  <c r="G65" i="6" s="1"/>
  <c r="H65" i="6" s="1"/>
  <c r="I65" i="6" s="1"/>
  <c r="D64" i="6"/>
  <c r="E64" i="6" s="1"/>
  <c r="F64" i="6" s="1"/>
  <c r="G64" i="6" s="1"/>
  <c r="H64" i="6" s="1"/>
  <c r="I64" i="6" s="1"/>
</calcChain>
</file>

<file path=xl/sharedStrings.xml><?xml version="1.0" encoding="utf-8"?>
<sst xmlns="http://schemas.openxmlformats.org/spreadsheetml/2006/main" count="1506" uniqueCount="557">
  <si>
    <t>Barracão de madeira (incl. instalações)</t>
  </si>
  <si>
    <t>SEDOP</t>
  </si>
  <si>
    <t>M2</t>
  </si>
  <si>
    <t>1.1</t>
  </si>
  <si>
    <t>TOTAL SEM BDI</t>
  </si>
  <si>
    <t>1.2</t>
  </si>
  <si>
    <t>1.3</t>
  </si>
  <si>
    <t>1.4</t>
  </si>
  <si>
    <t>MOVIMENTO DE TERRA</t>
  </si>
  <si>
    <t>2.1</t>
  </si>
  <si>
    <t>M3</t>
  </si>
  <si>
    <t>2.2</t>
  </si>
  <si>
    <t>FUNDAÇÕES</t>
  </si>
  <si>
    <t>Baldrame em concreto armado c/ cinta de amarração</t>
  </si>
  <si>
    <t>Lastro de concreto magro c/ seixo</t>
  </si>
  <si>
    <t>3.1</t>
  </si>
  <si>
    <t>3.2</t>
  </si>
  <si>
    <t>PAREDES E PAINEIS</t>
  </si>
  <si>
    <t>Alvenaria tijolo de barro a cutelo</t>
  </si>
  <si>
    <t>COBERTURA</t>
  </si>
  <si>
    <t>M</t>
  </si>
  <si>
    <t>ESQUADRIAS</t>
  </si>
  <si>
    <t>Fechadura para porta interna</t>
  </si>
  <si>
    <t>REVESTIMENTOS</t>
  </si>
  <si>
    <t>RODAPES, SOLEIRAS E PEITORIS</t>
  </si>
  <si>
    <t>Rodape ceramico h=8cm</t>
  </si>
  <si>
    <t>PISOS</t>
  </si>
  <si>
    <t>FORROS</t>
  </si>
  <si>
    <t>Barroteamento em madeira de lei p/ forro PVC</t>
  </si>
  <si>
    <t>PINTURAS</t>
  </si>
  <si>
    <t>INSTALAÇÕES ELÉTRICAS</t>
  </si>
  <si>
    <t>Quadro de mediçao bifasico (c/ disjuntor)</t>
  </si>
  <si>
    <t>Disjuntor 2P - 6 a 32A - PADRÃO DIN</t>
  </si>
  <si>
    <t>Ponto de luz / força (c/tubul., cx. e fiaçao) ate 200W</t>
  </si>
  <si>
    <t>Assento plastico</t>
  </si>
  <si>
    <t>Porta toalha argola- cromado</t>
  </si>
  <si>
    <t>LIMPEZA FINAL</t>
  </si>
  <si>
    <t>Limpeza geral e entrega da obra</t>
  </si>
  <si>
    <t>Proponente:</t>
  </si>
  <si>
    <t>Municipio de Senador José Porfírio - PA</t>
  </si>
  <si>
    <t>Obra / Empreendimento (Nome/Apelido):</t>
  </si>
  <si>
    <t>Data do Orçamento:</t>
  </si>
  <si>
    <t>Locação da obra a trena</t>
  </si>
  <si>
    <t>UN</t>
  </si>
  <si>
    <t>Aterro c/ material fora da obra, incl. apiloamento</t>
  </si>
  <si>
    <t>Escavação manual ate 1.50m de profundidade</t>
  </si>
  <si>
    <t>Pilar em mad. de lei 4"x4"(incl.bl.conc.ciclópico)</t>
  </si>
  <si>
    <t>Disjuntor 1P - 6 a 32A - PADRÃO DIN</t>
  </si>
  <si>
    <t>Pt</t>
  </si>
  <si>
    <t>1.1 010767</t>
  </si>
  <si>
    <t>D00081</t>
  </si>
  <si>
    <t>KG</t>
  </si>
  <si>
    <t>Prego 2 1/2"x10</t>
  </si>
  <si>
    <t>D00015</t>
  </si>
  <si>
    <t>Dz</t>
  </si>
  <si>
    <t>Tábua de madeira forte 4m</t>
  </si>
  <si>
    <t>D00061</t>
  </si>
  <si>
    <t>Fechadura de sobrepor comum</t>
  </si>
  <si>
    <t>D00049</t>
  </si>
  <si>
    <t>Telha fibrotex (1.22x0.55m) e=4mm</t>
  </si>
  <si>
    <t>D00060</t>
  </si>
  <si>
    <t>Aldrava p/ cadeado (4x1/2")</t>
  </si>
  <si>
    <t>D00344</t>
  </si>
  <si>
    <t>Arruela concava em PVC d=5/16"</t>
  </si>
  <si>
    <t>D00019</t>
  </si>
  <si>
    <t>Régua 3"x1" 4 m apar.</t>
  </si>
  <si>
    <t>D00281</t>
  </si>
  <si>
    <t>Pernamanca 3" x 2" 4 m - madeira branca</t>
  </si>
  <si>
    <t>D00016</t>
  </si>
  <si>
    <t>Tábua de madeira branca 4m</t>
  </si>
  <si>
    <t>D00001</t>
  </si>
  <si>
    <t>Parafuso fo go 5/16" c= 110mm</t>
  </si>
  <si>
    <t>D00062</t>
  </si>
  <si>
    <t>Dobradiça 3"x3" com parafuso</t>
  </si>
  <si>
    <t>D00002</t>
  </si>
  <si>
    <t>Massa de vedação</t>
  </si>
  <si>
    <t>D00059</t>
  </si>
  <si>
    <t>Cadeado No. 30</t>
  </si>
  <si>
    <t>170081</t>
  </si>
  <si>
    <t>180093</t>
  </si>
  <si>
    <t>Caixa sifonada de PVC c/ grelha - 100x100x50mm</t>
  </si>
  <si>
    <t>180095</t>
  </si>
  <si>
    <t>Registro de gaveta s/ canopla -  1/2"</t>
  </si>
  <si>
    <t>180102</t>
  </si>
  <si>
    <t>Tubo em PVC - 100mm (LS)</t>
  </si>
  <si>
    <t>180103</t>
  </si>
  <si>
    <t>Tubo em PVC -  75mm (LS)</t>
  </si>
  <si>
    <t>180299</t>
  </si>
  <si>
    <t>Ponto de agua (incl. tubos e conexoes)</t>
  </si>
  <si>
    <t>180349</t>
  </si>
  <si>
    <t>Fossa septica pre-moldada cap= 10 pessoas</t>
  </si>
  <si>
    <t>180350</t>
  </si>
  <si>
    <t>Sumidouro pre-moldado cap= 10 pessoas</t>
  </si>
  <si>
    <t>180352</t>
  </si>
  <si>
    <t>Caixa em alvenaria de  60x60x80cm c/ tpo. concreto</t>
  </si>
  <si>
    <t>190090</t>
  </si>
  <si>
    <t>Bacia sifonada de louça c/ assento</t>
  </si>
  <si>
    <t>190218</t>
  </si>
  <si>
    <t>Chuveiro em PVC</t>
  </si>
  <si>
    <t>190224</t>
  </si>
  <si>
    <t>Caixa de descarga plastica - externa</t>
  </si>
  <si>
    <t>190232</t>
  </si>
  <si>
    <t>Lavatorio de louça s/col.c/torn.,sifao e valv.</t>
  </si>
  <si>
    <t>88261</t>
  </si>
  <si>
    <t>H</t>
  </si>
  <si>
    <t>CARPINTEIRO COM ENCARGOS COMPLEMENTARES</t>
  </si>
  <si>
    <t>88316</t>
  </si>
  <si>
    <t>SERVENTE COM ENCARGOS COMPLEMENTARES</t>
  </si>
  <si>
    <t>%</t>
  </si>
  <si>
    <t>Custos indiretos</t>
  </si>
  <si>
    <t>Preço total por M2  .</t>
  </si>
  <si>
    <t>1.3 010009</t>
  </si>
  <si>
    <t>D00043</t>
  </si>
  <si>
    <t>Arame recozido No. 18</t>
  </si>
  <si>
    <t>D00238</t>
  </si>
  <si>
    <t>Rl</t>
  </si>
  <si>
    <t>Linha de nylon no. 80</t>
  </si>
  <si>
    <t>Preço total por UN  .</t>
  </si>
  <si>
    <t>D00082</t>
  </si>
  <si>
    <t>Prego 2"x11</t>
  </si>
  <si>
    <t>GL</t>
  </si>
  <si>
    <t>88310</t>
  </si>
  <si>
    <t>PINTOR COM ENCARGOS COMPLEMENTARES</t>
  </si>
  <si>
    <t>M00006</t>
  </si>
  <si>
    <t>Hp</t>
  </si>
  <si>
    <t>Compactador de solo CM-13</t>
  </si>
  <si>
    <t>J00001</t>
  </si>
  <si>
    <t>Aterro arenoso</t>
  </si>
  <si>
    <t>Preço total por M3  .</t>
  </si>
  <si>
    <t>050036</t>
  </si>
  <si>
    <t>Forma  c/ madeira branca</t>
  </si>
  <si>
    <t>050037</t>
  </si>
  <si>
    <t>Desforma</t>
  </si>
  <si>
    <t>050038</t>
  </si>
  <si>
    <t>Armação p/ concreto</t>
  </si>
  <si>
    <t>050259</t>
  </si>
  <si>
    <t>Concreto c/ seixo Fck= 20 MPA (incl. preparo e lançamento)</t>
  </si>
  <si>
    <t>Bloco em concreto armado p/ fundaçao (incl. forma)</t>
  </si>
  <si>
    <t>J00005</t>
  </si>
  <si>
    <t>Areia</t>
  </si>
  <si>
    <t>J00003</t>
  </si>
  <si>
    <t>SC</t>
  </si>
  <si>
    <t>Cimento</t>
  </si>
  <si>
    <t>J00007</t>
  </si>
  <si>
    <t>Seixo lavado</t>
  </si>
  <si>
    <t>88309</t>
  </si>
  <si>
    <t>PEDREIRO COM ENCARGOS COMPLEMENTARES</t>
  </si>
  <si>
    <t>050041</t>
  </si>
  <si>
    <t>Formas para concreto em chapa de madeira compensada resinada e=15mm (REAP 1x)</t>
  </si>
  <si>
    <t>D00129</t>
  </si>
  <si>
    <t>Peça em madeira de lei 4"x4"x4m apar.</t>
  </si>
  <si>
    <t>030010</t>
  </si>
  <si>
    <t>040025</t>
  </si>
  <si>
    <t>Fundação corrida/bloco c/pedra preta arg.no traço 1:8</t>
  </si>
  <si>
    <t>D00036</t>
  </si>
  <si>
    <t>Tijolo de barro 14x19x9</t>
  </si>
  <si>
    <t>110764</t>
  </si>
  <si>
    <t>Argamassa de cimento,areia e adit. plast. 1:6</t>
  </si>
  <si>
    <t>D00010</t>
  </si>
  <si>
    <t>Pernamanca 3"x2" 4 m ser - mad. forte</t>
  </si>
  <si>
    <t>D00006</t>
  </si>
  <si>
    <t>Peça em madeira de lei 6"x3" 4 m serr.</t>
  </si>
  <si>
    <t>88239</t>
  </si>
  <si>
    <t>AJUDANTE DE CARPINTEIRO COM ENCARGOS COMPLEMENTARES</t>
  </si>
  <si>
    <t>88323</t>
  </si>
  <si>
    <t>TELHADISTA COM ENCARGOS COMPLEMENTARES</t>
  </si>
  <si>
    <t>Preço total por M  .</t>
  </si>
  <si>
    <t>L</t>
  </si>
  <si>
    <t>D00095</t>
  </si>
  <si>
    <t>Esquadria de madeira em venez. móveis</t>
  </si>
  <si>
    <t>D00096</t>
  </si>
  <si>
    <t>Caixilho em madeira de lei</t>
  </si>
  <si>
    <t>110142</t>
  </si>
  <si>
    <t>Argamassa de cimento e areia 1:6</t>
  </si>
  <si>
    <t>88242</t>
  </si>
  <si>
    <t>AJUDANTE DE PEDREIRO COM ENCARGOS COMPLEMENTARES</t>
  </si>
  <si>
    <t>Fechadura para porta externa</t>
  </si>
  <si>
    <t>D00131</t>
  </si>
  <si>
    <t>Fechadura externa</t>
  </si>
  <si>
    <t>D00123</t>
  </si>
  <si>
    <t>Fechadura interna</t>
  </si>
  <si>
    <t>Chapisco de cimento e areia no traço 1:3</t>
  </si>
  <si>
    <t>110248</t>
  </si>
  <si>
    <t>Argamassa de cimento e areia no traço 1:3</t>
  </si>
  <si>
    <t>Reboco com argamassa 1:6:Adit. Plast.</t>
  </si>
  <si>
    <t>D00080</t>
  </si>
  <si>
    <t>Argamassa AC-I</t>
  </si>
  <si>
    <t>D00079</t>
  </si>
  <si>
    <t>Rejunte (p/ ceramica)</t>
  </si>
  <si>
    <t>A00007</t>
  </si>
  <si>
    <t>Lajota ceramica -  (Padrão Médio)</t>
  </si>
  <si>
    <t>A00055</t>
  </si>
  <si>
    <t>Lajota ceramica - (Padrão Médio)</t>
  </si>
  <si>
    <t>D00084</t>
  </si>
  <si>
    <t>Prego 1 1/2"x13</t>
  </si>
  <si>
    <t>D00012</t>
  </si>
  <si>
    <t>Ripão em madeira de lei 2"x1" serr.</t>
  </si>
  <si>
    <t>Forro em lambri de PVC</t>
  </si>
  <si>
    <t>A00024</t>
  </si>
  <si>
    <t>P00022</t>
  </si>
  <si>
    <t>Massa acrílica</t>
  </si>
  <si>
    <t>P00007</t>
  </si>
  <si>
    <t>Lixa para parede</t>
  </si>
  <si>
    <t>88247</t>
  </si>
  <si>
    <t>AUXILIAR DE ELETRICISTA COM ENCARGOS COMPLEMENTARES</t>
  </si>
  <si>
    <t>88264</t>
  </si>
  <si>
    <t>ELETRICISTA COM ENCARGOS COMPLEMENTARES</t>
  </si>
  <si>
    <t>E00304</t>
  </si>
  <si>
    <t>Luva p/ elet. FºGº de 1" (IE)</t>
  </si>
  <si>
    <t>E00267</t>
  </si>
  <si>
    <t>Eletroduto - ferro galvanizado 1"</t>
  </si>
  <si>
    <t>E00083</t>
  </si>
  <si>
    <t>Disjuntor 2P-40A e 50A</t>
  </si>
  <si>
    <t>E00302</t>
  </si>
  <si>
    <t>Curva 90º p/elet. FºGº 1" (IE)</t>
  </si>
  <si>
    <t>E00042</t>
  </si>
  <si>
    <t>Cabo de cobre 10mm2 - 750V</t>
  </si>
  <si>
    <t>E00002</t>
  </si>
  <si>
    <t>Bucha e arruela de 1"-aluminio</t>
  </si>
  <si>
    <t>E00299</t>
  </si>
  <si>
    <t>Quadro p/ medição bifásico - padrão CELPA</t>
  </si>
  <si>
    <t>E00052</t>
  </si>
  <si>
    <t>E00081</t>
  </si>
  <si>
    <t>Preço total por Pt  .</t>
  </si>
  <si>
    <t>E00012</t>
  </si>
  <si>
    <t>Eletroduto em PVC de 1/2"</t>
  </si>
  <si>
    <t>E00034</t>
  </si>
  <si>
    <t>Arruela de 1/2"</t>
  </si>
  <si>
    <t>E00008</t>
  </si>
  <si>
    <t>Cabo de cobre 2,5mm2  -750V</t>
  </si>
  <si>
    <t>E00033</t>
  </si>
  <si>
    <t>Bucha de 1/2"</t>
  </si>
  <si>
    <t>E00019</t>
  </si>
  <si>
    <t>Caixa de derivação 4"x2"- Plástica</t>
  </si>
  <si>
    <t>Ponto de esgoto (incl. tubos, conexoes,cx. e ralos)</t>
  </si>
  <si>
    <t>020174</t>
  </si>
  <si>
    <t>Retirada de entulho - manualmente (incluindo caixa coletora)</t>
  </si>
  <si>
    <t>040257</t>
  </si>
  <si>
    <t>060046</t>
  </si>
  <si>
    <t>110143</t>
  </si>
  <si>
    <t>Emboço com argamassa 1:6:Adit. Plast.</t>
  </si>
  <si>
    <t>H00022</t>
  </si>
  <si>
    <t>88267</t>
  </si>
  <si>
    <t>ENCANADOR OU BOMBEIRO HIDRÁULICO COM ENCARGOS COMPLEMENTARES</t>
  </si>
  <si>
    <t>H00309</t>
  </si>
  <si>
    <t>Porta toalha argola - cromado</t>
  </si>
  <si>
    <t>H00055</t>
  </si>
  <si>
    <t>Fita de vedacao</t>
  </si>
  <si>
    <t>88248</t>
  </si>
  <si>
    <t>AUXILIAR DE ENCANADOR OU BOMBEIRO HIDRÁULICO COMPLEMENTARES</t>
  </si>
  <si>
    <t>040026</t>
  </si>
  <si>
    <t>Baldrame em conc.ciclópico c/pedra preta incl.forma</t>
  </si>
  <si>
    <t>Camada impermeabilizadora e=10cm c/pedra preta (incl. Sika 1)</t>
  </si>
  <si>
    <t>CRONOGRAMA FISICO FINANCEIRO</t>
  </si>
  <si>
    <t>ITEM</t>
  </si>
  <si>
    <t>SERVIÇOS</t>
  </si>
  <si>
    <t>MESES</t>
  </si>
  <si>
    <t>TOTAIS</t>
  </si>
  <si>
    <t>PARCIAL SIMPLES</t>
  </si>
  <si>
    <t>PERCENTUAL SIMPLES (%)</t>
  </si>
  <si>
    <t>PARCIAIS ACUMULADA</t>
  </si>
  <si>
    <t>PERCENTUAUS ACUMULADOS (%)</t>
  </si>
  <si>
    <t>SERVIÇOS COMPLEMENTARES</t>
  </si>
  <si>
    <t>Limpeza do terreno</t>
  </si>
  <si>
    <t>Placa de obra em lona com plotagem de gráfica</t>
  </si>
  <si>
    <t>ESTRUTURA</t>
  </si>
  <si>
    <t>04.01</t>
  </si>
  <si>
    <t>PILARES</t>
  </si>
  <si>
    <t>Concreto armado FCK=25MPA com forma aparente - 1 reaproveitamento</t>
  </si>
  <si>
    <t>04.02</t>
  </si>
  <si>
    <t>VIGA</t>
  </si>
  <si>
    <t>Estrutura em mad.p/ chapa fibrocimento - pc. serrada</t>
  </si>
  <si>
    <t>Cobertura - telha de fibrocimento e=6mm</t>
  </si>
  <si>
    <t>Calha em PVC (1/2 cana d= 100mm)</t>
  </si>
  <si>
    <t>Cumeeira em fibrocimento e=6mm</t>
  </si>
  <si>
    <t>IMPERMEABILIZAÇÕES /TRATAMENTOS</t>
  </si>
  <si>
    <t>Aplicação de Sika Top - 107 sobre concreto/alvenaria/ferragem</t>
  </si>
  <si>
    <t>Esquadria mad. venez. moveis c/caix. simples</t>
  </si>
  <si>
    <t>Janela mad. tipo basculante c/ caix. simples</t>
  </si>
  <si>
    <t>Fechadura para porta de banheiro</t>
  </si>
  <si>
    <t>Grade de ferro 1/2" (incl. pint. anti-corrosiva)</t>
  </si>
  <si>
    <t>Revestimento Cerâmico Padrão Médio</t>
  </si>
  <si>
    <t>Calçada (incl.alicerce, baldrame e concreto c/ junta seca)</t>
  </si>
  <si>
    <t>PVA interna c/ massa acrilica sem selador</t>
  </si>
  <si>
    <t>Centro de distribuição p/ 08 disjuntores (s/ barramento)</t>
  </si>
  <si>
    <t>Interruptor 1 tecla simples (s/fiaçao)</t>
  </si>
  <si>
    <t>Interruptor 3 teclas simples (s/fiaçao)</t>
  </si>
  <si>
    <t>Lâmpada de Led Tubular 10W bivolt</t>
  </si>
  <si>
    <t>Cabo multiplex 3 x 10mm²</t>
  </si>
  <si>
    <t>INSTALAÇÃO HIDROSSANITÁRIA</t>
  </si>
  <si>
    <t>Registro de gaveta c/ canopla - 3/4"</t>
  </si>
  <si>
    <t>Registro de pressao c/ canopla -  3/4"</t>
  </si>
  <si>
    <t>Reservatório em polietileno de 1.000 L</t>
  </si>
  <si>
    <t>MERCA01</t>
  </si>
  <si>
    <t>Peça de madeira para torre de caixa d'agua (d=20cm - h=4m) - incl. suporte p/ caixa</t>
  </si>
  <si>
    <t>Tubo em PVC - JS - 25mm (c/ rasgo na alvenaria)-LH</t>
  </si>
  <si>
    <t>Caixa em alvenaria de  30x30x30cm c/ tpo. concreto</t>
  </si>
  <si>
    <t>Sumidouro em alvenaria c/ tpo.em concreto - cap= 30 pessoas</t>
  </si>
  <si>
    <t>LOUÇAS E METAIS</t>
  </si>
  <si>
    <t>Bacia sifonada c/cx. descarga acoplada c/ assento</t>
  </si>
  <si>
    <t>Chuveiro cromado</t>
  </si>
  <si>
    <t>Lavatorio de louça c/col.,torneira,sifao e valv.</t>
  </si>
  <si>
    <t>Porta papel de louça</t>
  </si>
  <si>
    <t>MERCA06</t>
  </si>
  <si>
    <t>Saboneteira de louça</t>
  </si>
  <si>
    <t>COD.</t>
  </si>
  <si>
    <t>DESCRIÇÃO</t>
  </si>
  <si>
    <t>FONTE</t>
  </si>
  <si>
    <t>UND.</t>
  </si>
  <si>
    <t>QUANT.</t>
  </si>
  <si>
    <t>VALOR S/ BDI</t>
  </si>
  <si>
    <t>VALOR C/ BDI</t>
  </si>
  <si>
    <t>TOTAL</t>
  </si>
  <si>
    <t>Aplicação de Sika Top - 107 sobre concreto/ alvenaria/ ferragem</t>
  </si>
  <si>
    <t>Junho de 2020</t>
  </si>
  <si>
    <t>TOTAL COM BDI - 25,00%</t>
  </si>
  <si>
    <t>1 SERVIÇOS COMPLEMENTARES</t>
  </si>
  <si>
    <t>1.2 010008</t>
  </si>
  <si>
    <t>1.4 011340</t>
  </si>
  <si>
    <t>D00475</t>
  </si>
  <si>
    <t>Lona com plotagem de gráfica</t>
  </si>
  <si>
    <t>2 MOVIMENTO DE TERRA</t>
  </si>
  <si>
    <t>2.1 030011</t>
  </si>
  <si>
    <t>2.2 030010</t>
  </si>
  <si>
    <t>3 FUNDAÇÕES</t>
  </si>
  <si>
    <t>3.1 040284</t>
  </si>
  <si>
    <t>3.2 040283</t>
  </si>
  <si>
    <t>4 ESTRUTURA</t>
  </si>
  <si>
    <t>4.1 PILARES</t>
  </si>
  <si>
    <t>4.1.1 051172</t>
  </si>
  <si>
    <t>050740</t>
  </si>
  <si>
    <t>Concreto c/ seixo Fck= 25MPA (incl. preparo e lançamento)</t>
  </si>
  <si>
    <t>4.1.2 050217</t>
  </si>
  <si>
    <t>4.2 VIGA</t>
  </si>
  <si>
    <t>4.2.1 051172</t>
  </si>
  <si>
    <t>5 PAREDES E PAINEIS</t>
  </si>
  <si>
    <t>5.1 060046</t>
  </si>
  <si>
    <t>6 COBERTURA</t>
  </si>
  <si>
    <t>6.1 070054</t>
  </si>
  <si>
    <t>6.2 070047</t>
  </si>
  <si>
    <t>D00209</t>
  </si>
  <si>
    <t>Gancho chato p/ telha fibrocimento</t>
  </si>
  <si>
    <t>D00048</t>
  </si>
  <si>
    <t>Telha brasilit ondulada (1.83x1.10m) e=6mm</t>
  </si>
  <si>
    <t>6.3 070316</t>
  </si>
  <si>
    <t>D00216</t>
  </si>
  <si>
    <t>Alça p/ calha em PVC</t>
  </si>
  <si>
    <t>H00060</t>
  </si>
  <si>
    <t>Calha em PVC d= 100mm</t>
  </si>
  <si>
    <t>6.4 070029</t>
  </si>
  <si>
    <t>D00176</t>
  </si>
  <si>
    <t>Cumeeira normal em fibrocimento 6mm</t>
  </si>
  <si>
    <t>7 IMPERMEABILIZAÇÕES /TRATAMENTOS</t>
  </si>
  <si>
    <t>7.1 080678</t>
  </si>
  <si>
    <t>I00009</t>
  </si>
  <si>
    <t>Sika Top - 107</t>
  </si>
  <si>
    <t>8 ESQUADRIAS</t>
  </si>
  <si>
    <t>8.1 090303</t>
  </si>
  <si>
    <t>8.2 090201</t>
  </si>
  <si>
    <t>D00110</t>
  </si>
  <si>
    <t>Janela de madeira tipo basculante</t>
  </si>
  <si>
    <t>8.3 100817</t>
  </si>
  <si>
    <t>8.4 100818</t>
  </si>
  <si>
    <t>8.5 100816</t>
  </si>
  <si>
    <t>D00124</t>
  </si>
  <si>
    <t>Fechadura p/ banheiro - livre-ocupado</t>
  </si>
  <si>
    <t>8.6 090071</t>
  </si>
  <si>
    <t>D00089</t>
  </si>
  <si>
    <t>Grade de ferro 1/2"  (incl. pint. anti-corrosiva)</t>
  </si>
  <si>
    <t>9 REVESTIMENTOS</t>
  </si>
  <si>
    <t>9.1 110143</t>
  </si>
  <si>
    <t>9.2 110763</t>
  </si>
  <si>
    <t>9.3 110762</t>
  </si>
  <si>
    <t>9.4 110644</t>
  </si>
  <si>
    <t>A00056</t>
  </si>
  <si>
    <t>10 RODAPES, SOLEIRAS E PEITORIS</t>
  </si>
  <si>
    <t>10.1 120164</t>
  </si>
  <si>
    <t>11 PISOS</t>
  </si>
  <si>
    <t>11.1 130492</t>
  </si>
  <si>
    <t>130584</t>
  </si>
  <si>
    <t>Concreto c/ seixo e junta seca e=10cm</t>
  </si>
  <si>
    <t>11.2 130111</t>
  </si>
  <si>
    <t>J00002</t>
  </si>
  <si>
    <t>Pedra preta</t>
  </si>
  <si>
    <t>I00001</t>
  </si>
  <si>
    <t>Sika 1</t>
  </si>
  <si>
    <t>11.3 130119</t>
  </si>
  <si>
    <t>12 FORROS</t>
  </si>
  <si>
    <t>12.1 140348</t>
  </si>
  <si>
    <t>12.2 141336</t>
  </si>
  <si>
    <t>13 PINTURAS</t>
  </si>
  <si>
    <t>13.1 150731</t>
  </si>
  <si>
    <t>P00002</t>
  </si>
  <si>
    <t>Tinta latex interior</t>
  </si>
  <si>
    <t>14 INSTALAÇÕES ELÉTRICAS</t>
  </si>
  <si>
    <t>14.1 170885</t>
  </si>
  <si>
    <t>E00452</t>
  </si>
  <si>
    <t>Centro de distribuição p/ 08 disjuntores (s/ barram)</t>
  </si>
  <si>
    <t>14.2 170326</t>
  </si>
  <si>
    <t>14.3 170362</t>
  </si>
  <si>
    <t>14.4 170081</t>
  </si>
  <si>
    <t>14.5 170332</t>
  </si>
  <si>
    <t>E00023</t>
  </si>
  <si>
    <t>14.6 170338</t>
  </si>
  <si>
    <t>E00064</t>
  </si>
  <si>
    <t>Interruptor 3 teclas simples 10A - 250V</t>
  </si>
  <si>
    <t>14.7 171527</t>
  </si>
  <si>
    <t>E00772</t>
  </si>
  <si>
    <t>Lâmpada Tubular de Led 10W</t>
  </si>
  <si>
    <t>14.8 170938</t>
  </si>
  <si>
    <t>E00418</t>
  </si>
  <si>
    <t>Cabo multiplex 3x #10mm²</t>
  </si>
  <si>
    <t>14.9 170073</t>
  </si>
  <si>
    <t>15 INSTALAÇÃO HIDROSSANITÁRIA</t>
  </si>
  <si>
    <t>15.1 180441</t>
  </si>
  <si>
    <t>H00238</t>
  </si>
  <si>
    <t>Registro de gaveta c/ canopla 3/4"</t>
  </si>
  <si>
    <t>15.2 180446</t>
  </si>
  <si>
    <t>H00168</t>
  </si>
  <si>
    <t>Registro de pressao c/ canopla 3/4"</t>
  </si>
  <si>
    <t>15.3 180461</t>
  </si>
  <si>
    <t>H00186</t>
  </si>
  <si>
    <t>Flange de aco galvanizado - 50mm</t>
  </si>
  <si>
    <t>H00184</t>
  </si>
  <si>
    <t>Flange de aco galvanizado - 20mm</t>
  </si>
  <si>
    <t>H00185</t>
  </si>
  <si>
    <t>Flange de aco galvanizado - 25mm</t>
  </si>
  <si>
    <t>H00183</t>
  </si>
  <si>
    <t>15.4 MERCA01</t>
  </si>
  <si>
    <t>Torre p/ caixa d'agua h=4m (peça de madeira)</t>
  </si>
  <si>
    <t>050196</t>
  </si>
  <si>
    <t>Concreto ciclópico c/ pedra preta</t>
  </si>
  <si>
    <t>MERCA02</t>
  </si>
  <si>
    <t>15.5 180107</t>
  </si>
  <si>
    <t>D00222</t>
  </si>
  <si>
    <t>Solução limpadora</t>
  </si>
  <si>
    <t>D00223</t>
  </si>
  <si>
    <t>TB</t>
  </si>
  <si>
    <t>Adesivo p/ PVC - 75g</t>
  </si>
  <si>
    <t>H00006</t>
  </si>
  <si>
    <t>Tubo em PVC - JS - 25mm (LH)</t>
  </si>
  <si>
    <t>15.6 180214</t>
  </si>
  <si>
    <t>H00008</t>
  </si>
  <si>
    <t>H00004</t>
  </si>
  <si>
    <t>Tubo em PVC - 40mm (LS)</t>
  </si>
  <si>
    <t>H00089</t>
  </si>
  <si>
    <t>Te longo em PVC - JS - 100x75mm (LS)</t>
  </si>
  <si>
    <t>H00084</t>
  </si>
  <si>
    <t>Junção simples inv.45 em PVC - JS - 75x75mm (LS)</t>
  </si>
  <si>
    <t>H00003</t>
  </si>
  <si>
    <t>Tubo em PVC - 50mm (LS)</t>
  </si>
  <si>
    <t>H00088</t>
  </si>
  <si>
    <t>Joelho/Cotovelo 90º  em PVC - JS - 40mm-LH</t>
  </si>
  <si>
    <t>H00085</t>
  </si>
  <si>
    <t>Curva 45 em PVC - JS - 75mm (LH)</t>
  </si>
  <si>
    <t>H00086</t>
  </si>
  <si>
    <t>Ralo PVC c/ saída 100x53x40mm</t>
  </si>
  <si>
    <t>15.7 180414</t>
  </si>
  <si>
    <t>050681</t>
  </si>
  <si>
    <t>Concreto armado Fck=15 MPA c/forma mad. branca</t>
  </si>
  <si>
    <t>060045</t>
  </si>
  <si>
    <t>Alvenaria tijolo de barro a singelo</t>
  </si>
  <si>
    <t>110763</t>
  </si>
  <si>
    <t>130113</t>
  </si>
  <si>
    <t>Cimentado liso e=2cm traço 1:3</t>
  </si>
  <si>
    <t>15.8 180544</t>
  </si>
  <si>
    <t>050757</t>
  </si>
  <si>
    <t>Concreto armado p/ calhas e percintas</t>
  </si>
  <si>
    <t>15.9 180102</t>
  </si>
  <si>
    <t>H00001</t>
  </si>
  <si>
    <t>16 LOUÇAS E METAIS</t>
  </si>
  <si>
    <t>16.1 190609</t>
  </si>
  <si>
    <t>H00042</t>
  </si>
  <si>
    <t>Parafuso niquelado para loucas sanitarias</t>
  </si>
  <si>
    <t>H00263</t>
  </si>
  <si>
    <t>Bacia sifonada c/ cx. descarga acoplada</t>
  </si>
  <si>
    <t>H00025</t>
  </si>
  <si>
    <t>Tubo de ligacao em PVC c/ canopla (LS)</t>
  </si>
  <si>
    <t>H00023</t>
  </si>
  <si>
    <t>Bolsa plastica  (vaso sanitario)</t>
  </si>
  <si>
    <t>H00024</t>
  </si>
  <si>
    <t>Anel de borracha de 1"</t>
  </si>
  <si>
    <t>16.2 190231</t>
  </si>
  <si>
    <t>H00054</t>
  </si>
  <si>
    <t>16.3 190375</t>
  </si>
  <si>
    <t>H00032</t>
  </si>
  <si>
    <t>Sifao metalico de 1 1/2 "</t>
  </si>
  <si>
    <t>H00056</t>
  </si>
  <si>
    <t>Torneira metalica p/ lavatorio de 1/2"</t>
  </si>
  <si>
    <t>H00030</t>
  </si>
  <si>
    <t>Lavatorio de louca com coluna</t>
  </si>
  <si>
    <t>H00029</t>
  </si>
  <si>
    <t>Tubo de ligacao niquelado com canopla</t>
  </si>
  <si>
    <t>H00028</t>
  </si>
  <si>
    <t>Valv. p/ lavat./bide d = 1" - cromada</t>
  </si>
  <si>
    <t>16.4 190088</t>
  </si>
  <si>
    <t>H00035</t>
  </si>
  <si>
    <t>Porta papel de louca c/ rolete plastico</t>
  </si>
  <si>
    <t>16.5 190796</t>
  </si>
  <si>
    <t>16.6 MERCA06</t>
  </si>
  <si>
    <t>MERCA</t>
  </si>
  <si>
    <t>17 LIMPEZA FINAL</t>
  </si>
  <si>
    <t>17.1 270220</t>
  </si>
  <si>
    <t>CONSTRUÇÃO DO POSTO DE SAÚDE NA REGIÃO RESSACA-MOCOTÓ</t>
  </si>
  <si>
    <t>4.1</t>
  </si>
  <si>
    <t>4.2</t>
  </si>
  <si>
    <t>4.3</t>
  </si>
  <si>
    <t>4.4</t>
  </si>
  <si>
    <t>4.5</t>
  </si>
  <si>
    <t>5.1</t>
  </si>
  <si>
    <t>6.1</t>
  </si>
  <si>
    <t>6.2</t>
  </si>
  <si>
    <t>6.3</t>
  </si>
  <si>
    <t>6.4</t>
  </si>
  <si>
    <t>7.1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</si>
  <si>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</si>
  <si>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</si>
  <si>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</si>
  <si>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</si>
  <si>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</si>
  <si>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</si>
  <si>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</si>
  <si>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</si>
  <si>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</si>
  <si>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</si>
  <si>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</si>
  <si>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11.1</t>
  </si>
  <si>
    <t>11.2</t>
  </si>
  <si>
    <t>11.3</t>
  </si>
  <si>
    <t>12.1</t>
  </si>
  <si>
    <t>12.2</t>
  </si>
  <si>
    <t>13.1</t>
  </si>
  <si>
    <t>14.1</t>
  </si>
  <si>
    <t>14.2</t>
  </si>
  <si>
    <t>14.6</t>
  </si>
  <si>
    <t>14.3</t>
  </si>
  <si>
    <t>14.7</t>
  </si>
  <si>
    <t>14.8</t>
  </si>
  <si>
    <t>14.4</t>
  </si>
  <si>
    <t>14.5</t>
  </si>
  <si>
    <t>14.9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</si>
  <si>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</si>
  <si>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</si>
  <si>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</si>
  <si>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</si>
  <si>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</si>
  <si>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</si>
  <si>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</si>
  <si>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</si>
  <si>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</si>
  <si>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</si>
  <si>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</si>
  <si>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</si>
  <si>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</si>
  <si>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16.5</t>
  </si>
  <si>
    <t>16.6</t>
  </si>
  <si>
    <t>17.1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</si>
</sst>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#,##0.000"/>
    <numFmt numFmtId="165" formatCode="_-&quot;R$&quot;* #,##0.00_-;\-&quot;R$&quot;* #,##0.00_-;_-&quot;R$&quot;* &quot;-&quot;??_-;_-@_-"/>
    <numFmt numFmtId="166" formatCode="&quot;R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9.9499999999999993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5">
    <xf numFmtId="0" fontId="0" fillId="0" borderId="0" xfId="0"/>
    <xf numFmtId="0" fontId="5" fillId="7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10" fillId="0" borderId="0" xfId="3" applyFont="1"/>
    <xf numFmtId="0" fontId="11" fillId="2" borderId="1" xfId="4" applyFont="1" applyFill="1" applyBorder="1" applyAlignment="1">
      <alignment horizontal="center" vertical="center"/>
    </xf>
    <xf numFmtId="9" fontId="8" fillId="0" borderId="1" xfId="5" applyFont="1" applyFill="1" applyBorder="1" applyAlignment="1">
      <alignment horizontal="center" vertical="center"/>
    </xf>
    <xf numFmtId="166" fontId="8" fillId="0" borderId="1" xfId="4" applyNumberFormat="1" applyFont="1" applyFill="1" applyBorder="1" applyAlignment="1">
      <alignment horizontal="center" vertical="center"/>
    </xf>
    <xf numFmtId="166" fontId="8" fillId="0" borderId="1" xfId="4" applyNumberFormat="1" applyFont="1" applyBorder="1" applyAlignment="1">
      <alignment horizontal="left" vertical="center"/>
    </xf>
    <xf numFmtId="166" fontId="8" fillId="0" borderId="1" xfId="4" applyNumberFormat="1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/>
    </xf>
    <xf numFmtId="0" fontId="8" fillId="0" borderId="1" xfId="4" applyFont="1" applyBorder="1" applyAlignment="1">
      <alignment horizontal="left" vertical="center"/>
    </xf>
    <xf numFmtId="166" fontId="8" fillId="0" borderId="1" xfId="4" applyNumberFormat="1" applyFont="1" applyFill="1" applyBorder="1" applyAlignment="1">
      <alignment horizontal="left" vertical="center"/>
    </xf>
    <xf numFmtId="166" fontId="8" fillId="5" borderId="1" xfId="4" applyNumberFormat="1" applyFont="1" applyFill="1" applyBorder="1" applyAlignment="1">
      <alignment horizontal="center" vertical="center"/>
    </xf>
    <xf numFmtId="10" fontId="8" fillId="0" borderId="1" xfId="5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5" borderId="1" xfId="4" applyFont="1" applyFill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0" fontId="10" fillId="0" borderId="0" xfId="3" applyFont="1" applyAlignment="1">
      <alignment horizontal="center"/>
    </xf>
    <xf numFmtId="9" fontId="8" fillId="8" borderId="1" xfId="5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8" borderId="1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center" vertical="center" wrapText="1"/>
    </xf>
    <xf numFmtId="164" fontId="14" fillId="0" borderId="1" xfId="2" applyNumberFormat="1" applyFont="1" applyBorder="1" applyAlignment="1">
      <alignment horizontal="right" vertical="top" wrapText="1"/>
    </xf>
    <xf numFmtId="0" fontId="14" fillId="0" borderId="1" xfId="2" applyFont="1" applyBorder="1" applyAlignment="1">
      <alignment horizontal="left" vertical="top" wrapText="1"/>
    </xf>
    <xf numFmtId="4" fontId="14" fillId="0" borderId="1" xfId="2" applyNumberFormat="1" applyFont="1" applyBorder="1" applyAlignment="1">
      <alignment horizontal="right" vertical="top" wrapText="1"/>
    </xf>
    <xf numFmtId="0" fontId="10" fillId="0" borderId="3" xfId="3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8" fillId="0" borderId="2" xfId="4" applyFont="1" applyBorder="1" applyAlignment="1">
      <alignment horizontal="center" vertical="center"/>
    </xf>
    <xf numFmtId="0" fontId="8" fillId="5" borderId="1" xfId="4" applyFont="1" applyFill="1" applyBorder="1" applyAlignment="1">
      <alignment horizontal="center" vertical="center"/>
    </xf>
    <xf numFmtId="165" fontId="8" fillId="8" borderId="1" xfId="4" applyNumberFormat="1" applyFont="1" applyFill="1" applyBorder="1" applyAlignment="1">
      <alignment horizontal="left" vertical="center"/>
    </xf>
    <xf numFmtId="0" fontId="8" fillId="8" borderId="1" xfId="4" applyFont="1" applyFill="1" applyBorder="1" applyAlignment="1">
      <alignment horizontal="left" vertical="center"/>
    </xf>
    <xf numFmtId="166" fontId="8" fillId="0" borderId="1" xfId="6" applyNumberFormat="1" applyFont="1" applyBorder="1" applyAlignment="1">
      <alignment horizontal="center" vertical="center"/>
    </xf>
    <xf numFmtId="0" fontId="12" fillId="3" borderId="3" xfId="3" applyFont="1" applyFill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horizontal="center" vertical="center"/>
    </xf>
    <xf numFmtId="0" fontId="12" fillId="3" borderId="9" xfId="3" applyFont="1" applyFill="1" applyBorder="1" applyAlignment="1">
      <alignment horizontal="center" vertical="center"/>
    </xf>
    <xf numFmtId="0" fontId="12" fillId="3" borderId="10" xfId="3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left" vertical="center"/>
    </xf>
    <xf numFmtId="0" fontId="11" fillId="2" borderId="3" xfId="4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/>
    </xf>
    <xf numFmtId="0" fontId="11" fillId="2" borderId="8" xfId="4" applyFont="1" applyFill="1" applyBorder="1" applyAlignment="1">
      <alignment horizontal="center" vertical="center"/>
    </xf>
    <xf numFmtId="0" fontId="11" fillId="2" borderId="1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0" fontId="8" fillId="0" borderId="1" xfId="4" applyFont="1" applyBorder="1" applyAlignment="1">
      <alignment horizontal="left" vertical="center"/>
    </xf>
    <xf numFmtId="0" fontId="8" fillId="0" borderId="1" xfId="4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top" wrapText="1"/>
    </xf>
    <xf numFmtId="0" fontId="15" fillId="0" borderId="1" xfId="2" applyFont="1" applyBorder="1" applyAlignment="1">
      <alignment horizontal="justify" vertical="top" wrapText="1"/>
    </xf>
    <xf numFmtId="4" fontId="14" fillId="0" borderId="1" xfId="2" applyNumberFormat="1" applyFont="1" applyBorder="1" applyAlignment="1">
      <alignment horizontal="right" vertical="top" wrapText="1"/>
    </xf>
    <xf numFmtId="0" fontId="15" fillId="0" borderId="1" xfId="2" applyFont="1" applyBorder="1" applyAlignment="1">
      <alignment horizontal="lef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3" fillId="8" borderId="1" xfId="2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right" wrapText="1"/>
    </xf>
    <xf numFmtId="44" fontId="5" fillId="7" borderId="1" xfId="1" applyFont="1" applyFill="1" applyBorder="1" applyAlignment="1">
      <alignment horizontal="center" vertical="center"/>
    </xf>
  </cellXfs>
  <cellStyles count="7">
    <cellStyle name="Moeda" xfId="1" builtinId="4"/>
    <cellStyle name="Moeda 2" xfId="6"/>
    <cellStyle name="Normal" xfId="0" builtinId="0"/>
    <cellStyle name="Normal 2" xfId="2"/>
    <cellStyle name="Normal 2 3" xfId="3"/>
    <cellStyle name="Normal 3 2" xfId="4"/>
    <cellStyle name="Porcentagem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295191</xdr:colOff>
      <xdr:row>0</xdr:row>
      <xdr:rowOff>107756</xdr:rowOff>
    </xdr:from>
    <xdr:ext cx="1087922" cy="60952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A25D0964-72DA-4A68-AAC8-C1352EC31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0531" y="107756"/>
          <a:ext cx="1087922" cy="609521"/>
        </a:xfrm>
        <a:prstGeom prst="rect">
          <a:avLst/>
        </a:prstGeom>
      </xdr:spPr>
    </xdr:pic>
    <xdr:clientData/>
  </xdr:oneCellAnchor>
  <xdr:twoCellAnchor editAs="oneCell">
    <xdr:from>
      <xdr:col>0</xdr:col>
      <xdr:colOff>136698</xdr:colOff>
      <xdr:row>0</xdr:row>
      <xdr:rowOff>64369</xdr:rowOff>
    </xdr:from>
    <xdr:to>
      <xdr:col>1</xdr:col>
      <xdr:colOff>156079</xdr:colOff>
      <xdr:row>3</xdr:row>
      <xdr:rowOff>168776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99A4B65-135C-4CC1-BEA4-AC0EA491A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98" y="64369"/>
          <a:ext cx="628981" cy="653047"/>
        </a:xfrm>
        <a:prstGeom prst="rect">
          <a:avLst/>
        </a:prstGeom>
      </xdr:spPr>
    </xdr:pic>
    <xdr:clientData/>
  </xdr:twoCellAnchor>
  <xdr:twoCellAnchor>
    <xdr:from>
      <xdr:col>3</xdr:col>
      <xdr:colOff>638175</xdr:colOff>
      <xdr:row>0</xdr:row>
      <xdr:rowOff>28575</xdr:rowOff>
    </xdr:from>
    <xdr:to>
      <xdr:col>5</xdr:col>
      <xdr:colOff>180975</xdr:colOff>
      <xdr:row>3</xdr:row>
      <xdr:rowOff>276225</xdr:rowOff>
    </xdr:to>
    <xdr:sp macro="" textlink="">
      <xdr:nvSpPr>
        <xdr:cNvPr id="4" name="CaixaDeTexto 3"/>
        <xdr:cNvSpPr txBox="1"/>
      </xdr:nvSpPr>
      <xdr:spPr>
        <a:xfrm>
          <a:off x="2419350" y="28575"/>
          <a:ext cx="336232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ESTADO DO PARÁ</a:t>
          </a:r>
        </a:p>
        <a:p>
          <a:pPr algn="ctr"/>
          <a:r>
            <a:rPr lang="pt-BR" sz="1100"/>
            <a:t>MUNICÍPIO DE SENADOR JOSÉ</a:t>
          </a:r>
          <a:r>
            <a:rPr lang="pt-BR" sz="1100" baseline="0"/>
            <a:t> PORFÍRIO</a:t>
          </a:r>
          <a:endParaRPr lang="pt-BR" sz="1100"/>
        </a:p>
        <a:p>
          <a:pPr algn="ctr"/>
          <a:r>
            <a:rPr lang="pt-BR" sz="1100"/>
            <a:t>PREFEITURA MUNICIPAL DE SENADOR JOSÉ PORFÍRIO</a:t>
          </a:r>
        </a:p>
        <a:p>
          <a:pPr algn="ctr"/>
          <a:r>
            <a:rPr lang="pt-BR" sz="1100"/>
            <a:t>CNPJ: 05.421.110/0001-40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381489</xdr:colOff>
      <xdr:row>1</xdr:row>
      <xdr:rowOff>146417</xdr:rowOff>
    </xdr:from>
    <xdr:ext cx="1680372" cy="593172"/>
    <xdr:pic>
      <xdr:nvPicPr>
        <xdr:cNvPr id="2" name="image1.png">
          <a:extLst>
            <a:ext uri="{FF2B5EF4-FFF2-40B4-BE49-F238E27FC236}">
              <a16:creationId xmlns="" xmlns:a16="http://schemas.microsoft.com/office/drawing/2014/main" id="{A25D0964-72DA-4A68-AAC8-C1352EC31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254" y="303299"/>
          <a:ext cx="1680372" cy="593172"/>
        </a:xfrm>
        <a:prstGeom prst="rect">
          <a:avLst/>
        </a:prstGeom>
      </xdr:spPr>
    </xdr:pic>
    <xdr:clientData/>
  </xdr:oneCellAnchor>
  <xdr:twoCellAnchor editAs="oneCell">
    <xdr:from>
      <xdr:col>0</xdr:col>
      <xdr:colOff>185578</xdr:colOff>
      <xdr:row>1</xdr:row>
      <xdr:rowOff>22412</xdr:rowOff>
    </xdr:from>
    <xdr:to>
      <xdr:col>1</xdr:col>
      <xdr:colOff>638736</xdr:colOff>
      <xdr:row>3</xdr:row>
      <xdr:rowOff>400608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99A4B65-135C-4CC1-BEA4-AC0EA491A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78" y="179294"/>
          <a:ext cx="991040" cy="691961"/>
        </a:xfrm>
        <a:prstGeom prst="rect">
          <a:avLst/>
        </a:prstGeom>
      </xdr:spPr>
    </xdr:pic>
    <xdr:clientData/>
  </xdr:twoCellAnchor>
  <xdr:twoCellAnchor>
    <xdr:from>
      <xdr:col>1</xdr:col>
      <xdr:colOff>2887770</xdr:colOff>
      <xdr:row>1</xdr:row>
      <xdr:rowOff>44825</xdr:rowOff>
    </xdr:from>
    <xdr:to>
      <xdr:col>4</xdr:col>
      <xdr:colOff>557506</xdr:colOff>
      <xdr:row>3</xdr:row>
      <xdr:rowOff>515472</xdr:rowOff>
    </xdr:to>
    <xdr:sp macro="" textlink="">
      <xdr:nvSpPr>
        <xdr:cNvPr id="4" name="CaixaDeTexto 3"/>
        <xdr:cNvSpPr txBox="1"/>
      </xdr:nvSpPr>
      <xdr:spPr>
        <a:xfrm>
          <a:off x="3425652" y="201707"/>
          <a:ext cx="3362325" cy="7844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ESTADO DO PARÁ</a:t>
          </a:r>
        </a:p>
        <a:p>
          <a:pPr algn="ctr"/>
          <a:r>
            <a:rPr lang="pt-BR" sz="1100"/>
            <a:t>MUNICÍPIO DE SENADOR JOSÉ</a:t>
          </a:r>
          <a:r>
            <a:rPr lang="pt-BR" sz="1100" baseline="0"/>
            <a:t> PORFÍRIO</a:t>
          </a:r>
          <a:endParaRPr lang="pt-BR" sz="1100"/>
        </a:p>
        <a:p>
          <a:pPr algn="ctr"/>
          <a:r>
            <a:rPr lang="pt-BR" sz="1100"/>
            <a:t>PREFEITURA MUNICIPAL DE SENADOR JOSÉ PORFÍRIO</a:t>
          </a:r>
        </a:p>
        <a:p>
          <a:pPr algn="ctr"/>
          <a:r>
            <a:rPr lang="pt-BR" sz="1100"/>
            <a:t>CNPJ: 05.421.110/0001-40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26100</xdr:colOff>
      <xdr:row>0</xdr:row>
      <xdr:rowOff>189947</xdr:rowOff>
    </xdr:from>
    <xdr:ext cx="1288446" cy="454822"/>
    <xdr:pic>
      <xdr:nvPicPr>
        <xdr:cNvPr id="2" name="image1.png">
          <a:extLst>
            <a:ext uri="{FF2B5EF4-FFF2-40B4-BE49-F238E27FC236}">
              <a16:creationId xmlns="" xmlns:a16="http://schemas.microsoft.com/office/drawing/2014/main" id="{A25D0964-72DA-4A68-AAC8-C1352EC31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6638" y="189947"/>
          <a:ext cx="1288446" cy="454822"/>
        </a:xfrm>
        <a:prstGeom prst="rect">
          <a:avLst/>
        </a:prstGeom>
      </xdr:spPr>
    </xdr:pic>
    <xdr:clientData/>
  </xdr:oneCellAnchor>
  <xdr:twoCellAnchor editAs="oneCell">
    <xdr:from>
      <xdr:col>0</xdr:col>
      <xdr:colOff>117231</xdr:colOff>
      <xdr:row>0</xdr:row>
      <xdr:rowOff>73271</xdr:rowOff>
    </xdr:from>
    <xdr:to>
      <xdr:col>1</xdr:col>
      <xdr:colOff>599699</xdr:colOff>
      <xdr:row>3</xdr:row>
      <xdr:rowOff>36636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99A4B65-135C-4CC1-BEA4-AC0EA491A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1" y="73271"/>
          <a:ext cx="797526" cy="556846"/>
        </a:xfrm>
        <a:prstGeom prst="rect">
          <a:avLst/>
        </a:prstGeom>
      </xdr:spPr>
    </xdr:pic>
    <xdr:clientData/>
  </xdr:twoCellAnchor>
  <xdr:twoCellAnchor>
    <xdr:from>
      <xdr:col>3</xdr:col>
      <xdr:colOff>331286</xdr:colOff>
      <xdr:row>0</xdr:row>
      <xdr:rowOff>146969</xdr:rowOff>
    </xdr:from>
    <xdr:to>
      <xdr:col>5</xdr:col>
      <xdr:colOff>1875693</xdr:colOff>
      <xdr:row>3</xdr:row>
      <xdr:rowOff>146537</xdr:rowOff>
    </xdr:to>
    <xdr:sp macro="" textlink="">
      <xdr:nvSpPr>
        <xdr:cNvPr id="4" name="CaixaDeTexto 3"/>
        <xdr:cNvSpPr txBox="1"/>
      </xdr:nvSpPr>
      <xdr:spPr>
        <a:xfrm>
          <a:off x="2067767" y="146969"/>
          <a:ext cx="2452945" cy="593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800"/>
            <a:t>ESTADO DO PARÁ</a:t>
          </a:r>
        </a:p>
        <a:p>
          <a:pPr algn="ctr"/>
          <a:r>
            <a:rPr lang="pt-BR" sz="800"/>
            <a:t>MUNICÍPIO DE SENADOR JOSÉ</a:t>
          </a:r>
          <a:r>
            <a:rPr lang="pt-BR" sz="800" baseline="0"/>
            <a:t> PORFÍRIO</a:t>
          </a:r>
          <a:endParaRPr lang="pt-BR" sz="800"/>
        </a:p>
        <a:p>
          <a:pPr algn="ctr"/>
          <a:r>
            <a:rPr lang="pt-BR" sz="800"/>
            <a:t>PREFEITURA MUNICIPAL DE SENADOR JOSÉ PORFÍRIO</a:t>
          </a:r>
        </a:p>
        <a:p>
          <a:pPr algn="ctr"/>
          <a:r>
            <a:rPr lang="pt-BR" sz="800"/>
            <a:t>CNPJ: 05.421.110/0001-40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view="pageBreakPreview" topLeftCell="A96" zoomScale="110" zoomScaleNormal="100" zoomScaleSheetLayoutView="110" workbookViewId="0">
      <selection activeCell="K9" sqref="K9"/>
    </sheetView>
  </sheetViews>
  <sheetFormatPr defaultColWidth="8.85546875" defaultRowHeight="15" outlineLevelRow="1" x14ac:dyDescent="0.25"/>
  <cols>
    <col min="1" max="2" width="8.85546875" style="3"/>
    <col min="3" max="3" width="9.7109375" style="3" customWidth="1"/>
    <col min="4" max="4" width="63.28515625" style="4" customWidth="1"/>
    <col min="5" max="5" width="7.5703125" style="3" customWidth="1"/>
    <col min="6" max="6" width="10.28515625" style="3" customWidth="1"/>
    <col min="7" max="7" width="17" style="3" customWidth="1"/>
    <col min="8" max="8" width="17.7109375" style="3" customWidth="1"/>
    <col min="9" max="9" width="14" style="3" bestFit="1" customWidth="1"/>
    <col min="10" max="16384" width="8.85546875" style="2"/>
  </cols>
  <sheetData>
    <row r="1" spans="1:9" x14ac:dyDescent="0.25">
      <c r="A1" s="68"/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9"/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69"/>
      <c r="B3" s="69"/>
      <c r="C3" s="69"/>
      <c r="D3" s="69"/>
      <c r="E3" s="69"/>
      <c r="F3" s="69"/>
      <c r="G3" s="69"/>
      <c r="H3" s="69"/>
      <c r="I3" s="69"/>
    </row>
    <row r="4" spans="1:9" ht="26.25" customHeight="1" x14ac:dyDescent="0.25">
      <c r="A4" s="69"/>
      <c r="B4" s="69"/>
      <c r="C4" s="69"/>
      <c r="D4" s="69"/>
      <c r="E4" s="69"/>
      <c r="F4" s="69"/>
      <c r="G4" s="69"/>
      <c r="H4" s="69"/>
      <c r="I4" s="69"/>
    </row>
    <row r="5" spans="1:9" ht="15.75" x14ac:dyDescent="0.25">
      <c r="A5" s="70"/>
      <c r="B5" s="70"/>
      <c r="C5" s="70"/>
      <c r="D5" s="70"/>
      <c r="E5" s="70"/>
      <c r="F5" s="70"/>
      <c r="G5" s="70"/>
      <c r="H5" s="70"/>
      <c r="I5" s="70"/>
    </row>
    <row r="6" spans="1:9" ht="15.75" x14ac:dyDescent="0.25">
      <c r="A6" s="71"/>
      <c r="B6" s="71"/>
      <c r="C6" s="71"/>
      <c r="D6" s="72"/>
      <c r="E6" s="71"/>
      <c r="F6" s="71"/>
      <c r="G6" s="71"/>
      <c r="H6" s="73"/>
      <c r="I6" s="71"/>
    </row>
    <row r="7" spans="1:9" ht="9" customHeight="1" x14ac:dyDescent="0.25">
      <c r="A7" s="70"/>
      <c r="B7" s="70"/>
      <c r="C7" s="70"/>
      <c r="D7" s="70"/>
      <c r="E7" s="70"/>
      <c r="F7" s="70"/>
      <c r="G7" s="70"/>
      <c r="H7" s="70"/>
      <c r="I7" s="70"/>
    </row>
    <row r="8" spans="1:9" x14ac:dyDescent="0.25">
      <c r="A8" s="74" t="s">
        <v>38</v>
      </c>
      <c r="B8" s="74"/>
      <c r="C8" s="75"/>
      <c r="D8" s="75"/>
      <c r="E8" s="75"/>
      <c r="F8" s="75"/>
      <c r="G8" s="75"/>
      <c r="H8" s="75"/>
      <c r="I8" s="76"/>
    </row>
    <row r="9" spans="1:9" x14ac:dyDescent="0.25">
      <c r="A9" s="77" t="s">
        <v>39</v>
      </c>
      <c r="B9" s="77"/>
      <c r="C9" s="77"/>
      <c r="D9" s="77"/>
      <c r="E9" s="77"/>
      <c r="F9" s="77"/>
      <c r="G9" s="77"/>
      <c r="H9" s="77"/>
      <c r="I9" s="77"/>
    </row>
    <row r="10" spans="1:9" ht="11.45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</row>
    <row r="11" spans="1:9" x14ac:dyDescent="0.25">
      <c r="A11" s="79" t="s">
        <v>40</v>
      </c>
      <c r="B11" s="80"/>
      <c r="C11" s="79"/>
      <c r="D11" s="75"/>
      <c r="E11" s="74" t="s">
        <v>41</v>
      </c>
      <c r="F11" s="74"/>
      <c r="G11" s="74"/>
      <c r="H11" s="74"/>
      <c r="I11" s="74"/>
    </row>
    <row r="12" spans="1:9" x14ac:dyDescent="0.25">
      <c r="A12" s="77" t="s">
        <v>503</v>
      </c>
      <c r="B12" s="77"/>
      <c r="C12" s="77"/>
      <c r="D12" s="77"/>
      <c r="E12" s="77" t="s">
        <v>314</v>
      </c>
      <c r="F12" s="77"/>
      <c r="G12" s="77"/>
      <c r="H12" s="77"/>
      <c r="I12" s="77"/>
    </row>
    <row r="13" spans="1:9" x14ac:dyDescent="0.25">
      <c r="A13" s="81"/>
      <c r="B13" s="81"/>
      <c r="C13" s="81"/>
      <c r="D13" s="81"/>
      <c r="E13" s="81"/>
      <c r="F13" s="81"/>
      <c r="G13" s="81"/>
      <c r="H13" s="81"/>
      <c r="I13" s="81"/>
    </row>
    <row r="14" spans="1:9" ht="30.6" customHeight="1" x14ac:dyDescent="0.25">
      <c r="A14" s="1" t="s">
        <v>254</v>
      </c>
      <c r="B14" s="1" t="s">
        <v>307</v>
      </c>
      <c r="C14" s="1" t="s">
        <v>305</v>
      </c>
      <c r="D14" s="1" t="s">
        <v>306</v>
      </c>
      <c r="E14" s="1" t="s">
        <v>308</v>
      </c>
      <c r="F14" s="1" t="s">
        <v>309</v>
      </c>
      <c r="G14" s="1" t="s">
        <v>310</v>
      </c>
      <c r="H14" s="1" t="s">
        <v>311</v>
      </c>
      <c r="I14" s="1" t="s">
        <v>312</v>
      </c>
    </row>
    <row r="15" spans="1:9" x14ac:dyDescent="0.25">
      <c r="A15" s="82">
        <v>1</v>
      </c>
      <c r="B15" s="82"/>
      <c r="C15" s="82"/>
      <c r="D15" s="83" t="s">
        <v>262</v>
      </c>
      <c r="E15" s="84"/>
      <c r="F15" s="84"/>
      <c r="G15" s="85"/>
      <c r="H15" s="86"/>
      <c r="I15" s="84"/>
    </row>
    <row r="16" spans="1:9" outlineLevel="1" x14ac:dyDescent="0.25">
      <c r="A16" s="84" t="s">
        <v>3</v>
      </c>
      <c r="B16" s="84" t="s">
        <v>1</v>
      </c>
      <c r="C16" s="84">
        <v>10767</v>
      </c>
      <c r="D16" s="87" t="s">
        <v>0</v>
      </c>
      <c r="E16" s="84" t="s">
        <v>2</v>
      </c>
      <c r="F16" s="88">
        <v>10</v>
      </c>
      <c r="G16" s="89">
        <v>458.67</v>
      </c>
      <c r="H16" s="89">
        <v>573.34</v>
      </c>
      <c r="I16" s="89">
        <v>5733.4</v>
      </c>
    </row>
    <row r="17" spans="1:9" outlineLevel="1" x14ac:dyDescent="0.25">
      <c r="A17" s="84" t="s">
        <v>5</v>
      </c>
      <c r="B17" s="84" t="s">
        <v>1</v>
      </c>
      <c r="C17" s="84">
        <v>10008</v>
      </c>
      <c r="D17" s="87" t="s">
        <v>263</v>
      </c>
      <c r="E17" s="84" t="s">
        <v>2</v>
      </c>
      <c r="F17" s="88">
        <v>183.33199999999999</v>
      </c>
      <c r="G17" s="89">
        <v>1.72</v>
      </c>
      <c r="H17" s="89">
        <v>2.15</v>
      </c>
      <c r="I17" s="89">
        <v>394.16</v>
      </c>
    </row>
    <row r="18" spans="1:9" outlineLevel="1" x14ac:dyDescent="0.25">
      <c r="A18" s="84" t="s">
        <v>6</v>
      </c>
      <c r="B18" s="84" t="s">
        <v>1</v>
      </c>
      <c r="C18" s="84">
        <v>10009</v>
      </c>
      <c r="D18" s="87" t="s">
        <v>42</v>
      </c>
      <c r="E18" s="84" t="s">
        <v>2</v>
      </c>
      <c r="F18" s="88">
        <v>183.33199999999999</v>
      </c>
      <c r="G18" s="89">
        <v>4.26</v>
      </c>
      <c r="H18" s="89">
        <v>5.33</v>
      </c>
      <c r="I18" s="89">
        <v>977.16</v>
      </c>
    </row>
    <row r="19" spans="1:9" outlineLevel="1" x14ac:dyDescent="0.25">
      <c r="A19" s="84" t="s">
        <v>7</v>
      </c>
      <c r="B19" s="84" t="s">
        <v>1</v>
      </c>
      <c r="C19" s="84">
        <v>11340</v>
      </c>
      <c r="D19" s="87" t="s">
        <v>264</v>
      </c>
      <c r="E19" s="84" t="s">
        <v>2</v>
      </c>
      <c r="F19" s="88">
        <v>6</v>
      </c>
      <c r="G19" s="89">
        <v>160.83000000000001</v>
      </c>
      <c r="H19" s="89">
        <v>201.04</v>
      </c>
      <c r="I19" s="89">
        <v>1206.24</v>
      </c>
    </row>
    <row r="20" spans="1:9" x14ac:dyDescent="0.25">
      <c r="A20" s="84"/>
      <c r="B20" s="84"/>
      <c r="C20" s="84"/>
      <c r="D20" s="87"/>
      <c r="E20" s="84"/>
      <c r="F20" s="84"/>
      <c r="G20" s="89"/>
      <c r="H20" s="89"/>
      <c r="I20" s="90">
        <v>8310.9599999999991</v>
      </c>
    </row>
    <row r="21" spans="1:9" x14ac:dyDescent="0.25">
      <c r="A21" s="82">
        <v>2</v>
      </c>
      <c r="B21" s="82"/>
      <c r="C21" s="82"/>
      <c r="D21" s="83" t="s">
        <v>8</v>
      </c>
      <c r="E21" s="84"/>
      <c r="F21" s="84"/>
      <c r="G21" s="89"/>
      <c r="H21" s="89"/>
      <c r="I21" s="89"/>
    </row>
    <row r="22" spans="1:9" outlineLevel="1" x14ac:dyDescent="0.25">
      <c r="A22" s="84" t="s">
        <v>9</v>
      </c>
      <c r="B22" s="84" t="s">
        <v>1</v>
      </c>
      <c r="C22" s="84">
        <v>30011</v>
      </c>
      <c r="D22" s="87" t="s">
        <v>44</v>
      </c>
      <c r="E22" s="84" t="s">
        <v>10</v>
      </c>
      <c r="F22" s="88">
        <v>18.332000000000001</v>
      </c>
      <c r="G22" s="89">
        <v>93.9</v>
      </c>
      <c r="H22" s="89">
        <v>117.38</v>
      </c>
      <c r="I22" s="89">
        <v>2151.81</v>
      </c>
    </row>
    <row r="23" spans="1:9" outlineLevel="1" x14ac:dyDescent="0.25">
      <c r="A23" s="84" t="s">
        <v>11</v>
      </c>
      <c r="B23" s="84" t="s">
        <v>1</v>
      </c>
      <c r="C23" s="84">
        <v>30010</v>
      </c>
      <c r="D23" s="87" t="s">
        <v>45</v>
      </c>
      <c r="E23" s="84" t="s">
        <v>10</v>
      </c>
      <c r="F23" s="88">
        <v>6.2</v>
      </c>
      <c r="G23" s="89">
        <v>43.08</v>
      </c>
      <c r="H23" s="89">
        <v>53.85</v>
      </c>
      <c r="I23" s="89">
        <v>333.87</v>
      </c>
    </row>
    <row r="24" spans="1:9" x14ac:dyDescent="0.25">
      <c r="A24" s="84"/>
      <c r="B24" s="84"/>
      <c r="C24" s="84"/>
      <c r="D24" s="87"/>
      <c r="E24" s="84"/>
      <c r="F24" s="84"/>
      <c r="G24" s="89"/>
      <c r="H24" s="89"/>
      <c r="I24" s="90">
        <v>2485.6799999999998</v>
      </c>
    </row>
    <row r="25" spans="1:9" x14ac:dyDescent="0.25">
      <c r="A25" s="82">
        <v>3</v>
      </c>
      <c r="B25" s="82"/>
      <c r="C25" s="82"/>
      <c r="D25" s="83" t="s">
        <v>12</v>
      </c>
      <c r="E25" s="84"/>
      <c r="F25" s="84"/>
      <c r="G25" s="89"/>
      <c r="H25" s="89"/>
      <c r="I25" s="89"/>
    </row>
    <row r="26" spans="1:9" outlineLevel="1" x14ac:dyDescent="0.25">
      <c r="A26" s="84" t="s">
        <v>15</v>
      </c>
      <c r="B26" s="84" t="s">
        <v>1</v>
      </c>
      <c r="C26" s="84">
        <v>40284</v>
      </c>
      <c r="D26" s="87" t="s">
        <v>13</v>
      </c>
      <c r="E26" s="84" t="s">
        <v>10</v>
      </c>
      <c r="F26" s="88">
        <v>2.5</v>
      </c>
      <c r="G26" s="89">
        <v>2062.6799999999998</v>
      </c>
      <c r="H26" s="89">
        <v>2578.35</v>
      </c>
      <c r="I26" s="89">
        <v>6445.88</v>
      </c>
    </row>
    <row r="27" spans="1:9" outlineLevel="1" x14ac:dyDescent="0.25">
      <c r="A27" s="84" t="s">
        <v>16</v>
      </c>
      <c r="B27" s="84" t="s">
        <v>1</v>
      </c>
      <c r="C27" s="84">
        <v>40283</v>
      </c>
      <c r="D27" s="87" t="s">
        <v>137</v>
      </c>
      <c r="E27" s="84" t="s">
        <v>10</v>
      </c>
      <c r="F27" s="88">
        <v>2</v>
      </c>
      <c r="G27" s="89">
        <v>2190.33</v>
      </c>
      <c r="H27" s="89">
        <v>2737.91</v>
      </c>
      <c r="I27" s="89">
        <v>5475.82</v>
      </c>
    </row>
    <row r="28" spans="1:9" x14ac:dyDescent="0.25">
      <c r="A28" s="84"/>
      <c r="B28" s="84"/>
      <c r="C28" s="84"/>
      <c r="D28" s="87"/>
      <c r="E28" s="84"/>
      <c r="F28" s="84"/>
      <c r="G28" s="89"/>
      <c r="H28" s="89"/>
      <c r="I28" s="90">
        <v>11921.7</v>
      </c>
    </row>
    <row r="29" spans="1:9" x14ac:dyDescent="0.25">
      <c r="A29" s="82">
        <v>4</v>
      </c>
      <c r="B29" s="82"/>
      <c r="C29" s="82"/>
      <c r="D29" s="83" t="s">
        <v>265</v>
      </c>
      <c r="E29" s="84"/>
      <c r="F29" s="84"/>
      <c r="G29" s="89"/>
      <c r="H29" s="89"/>
      <c r="I29" s="89"/>
    </row>
    <row r="30" spans="1:9" outlineLevel="1" x14ac:dyDescent="0.25">
      <c r="A30" s="84" t="s">
        <v>504</v>
      </c>
      <c r="B30" s="84" t="s">
        <v>1</v>
      </c>
      <c r="C30" s="84" t="s">
        <v>266</v>
      </c>
      <c r="D30" s="87" t="s">
        <v>267</v>
      </c>
      <c r="E30" s="84"/>
      <c r="F30" s="84"/>
      <c r="G30" s="89"/>
      <c r="H30" s="89"/>
      <c r="I30" s="89"/>
    </row>
    <row r="31" spans="1:9" ht="30" outlineLevel="1" x14ac:dyDescent="0.25">
      <c r="A31" s="84" t="s">
        <v>505</v>
      </c>
      <c r="B31" s="84" t="s">
        <v>1</v>
      </c>
      <c r="C31" s="84">
        <v>51172</v>
      </c>
      <c r="D31" s="87" t="s">
        <v>268</v>
      </c>
      <c r="E31" s="84" t="s">
        <v>10</v>
      </c>
      <c r="F31" s="88">
        <v>0.66400000000000003</v>
      </c>
      <c r="G31" s="89">
        <v>2414.0300000000002</v>
      </c>
      <c r="H31" s="89">
        <v>3017.54</v>
      </c>
      <c r="I31" s="89">
        <v>2003.65</v>
      </c>
    </row>
    <row r="32" spans="1:9" outlineLevel="1" x14ac:dyDescent="0.25">
      <c r="A32" s="84" t="s">
        <v>506</v>
      </c>
      <c r="B32" s="84" t="s">
        <v>1</v>
      </c>
      <c r="C32" s="84">
        <v>50217</v>
      </c>
      <c r="D32" s="87" t="s">
        <v>46</v>
      </c>
      <c r="E32" s="84" t="s">
        <v>43</v>
      </c>
      <c r="F32" s="88">
        <v>9</v>
      </c>
      <c r="G32" s="89">
        <v>212.38</v>
      </c>
      <c r="H32" s="89">
        <v>265.48</v>
      </c>
      <c r="I32" s="89">
        <v>2389.3200000000002</v>
      </c>
    </row>
    <row r="33" spans="1:9" outlineLevel="1" x14ac:dyDescent="0.25">
      <c r="A33" s="84" t="s">
        <v>507</v>
      </c>
      <c r="B33" s="84" t="s">
        <v>1</v>
      </c>
      <c r="C33" s="84" t="s">
        <v>269</v>
      </c>
      <c r="D33" s="87" t="s">
        <v>270</v>
      </c>
      <c r="E33" s="84"/>
      <c r="F33" s="88"/>
      <c r="G33" s="89"/>
      <c r="H33" s="89"/>
      <c r="I33" s="89"/>
    </row>
    <row r="34" spans="1:9" ht="30" outlineLevel="1" x14ac:dyDescent="0.25">
      <c r="A34" s="84" t="s">
        <v>508</v>
      </c>
      <c r="B34" s="84" t="s">
        <v>1</v>
      </c>
      <c r="C34" s="84">
        <v>51172</v>
      </c>
      <c r="D34" s="87" t="s">
        <v>268</v>
      </c>
      <c r="E34" s="84" t="s">
        <v>10</v>
      </c>
      <c r="F34" s="88">
        <v>1.1499999999999999</v>
      </c>
      <c r="G34" s="89">
        <v>2414.0300000000002</v>
      </c>
      <c r="H34" s="89">
        <v>3017.54</v>
      </c>
      <c r="I34" s="89">
        <v>3470.17</v>
      </c>
    </row>
    <row r="35" spans="1:9" x14ac:dyDescent="0.25">
      <c r="A35" s="84"/>
      <c r="B35" s="84"/>
      <c r="C35" s="84"/>
      <c r="D35" s="87"/>
      <c r="E35" s="84"/>
      <c r="F35" s="84"/>
      <c r="G35" s="89"/>
      <c r="H35" s="89"/>
      <c r="I35" s="90">
        <v>7863.14</v>
      </c>
    </row>
    <row r="36" spans="1:9" x14ac:dyDescent="0.25">
      <c r="A36" s="82">
        <v>5</v>
      </c>
      <c r="B36" s="82"/>
      <c r="C36" s="82"/>
      <c r="D36" s="83" t="s">
        <v>17</v>
      </c>
      <c r="E36" s="84"/>
      <c r="F36" s="84"/>
      <c r="G36" s="89"/>
      <c r="H36" s="89"/>
      <c r="I36" s="89"/>
    </row>
    <row r="37" spans="1:9" outlineLevel="1" x14ac:dyDescent="0.25">
      <c r="A37" s="84" t="s">
        <v>509</v>
      </c>
      <c r="B37" s="84" t="s">
        <v>1</v>
      </c>
      <c r="C37" s="84">
        <v>60046</v>
      </c>
      <c r="D37" s="87" t="s">
        <v>18</v>
      </c>
      <c r="E37" s="84" t="s">
        <v>2</v>
      </c>
      <c r="F37" s="84">
        <v>210</v>
      </c>
      <c r="G37" s="89">
        <v>55.81</v>
      </c>
      <c r="H37" s="89">
        <v>69.760000000000005</v>
      </c>
      <c r="I37" s="89">
        <v>14649.6</v>
      </c>
    </row>
    <row r="38" spans="1:9" x14ac:dyDescent="0.25">
      <c r="A38" s="84"/>
      <c r="B38" s="84"/>
      <c r="C38" s="84"/>
      <c r="D38" s="87"/>
      <c r="E38" s="84"/>
      <c r="F38" s="84"/>
      <c r="G38" s="89"/>
      <c r="H38" s="89"/>
      <c r="I38" s="90">
        <v>14649.6</v>
      </c>
    </row>
    <row r="39" spans="1:9" x14ac:dyDescent="0.25">
      <c r="A39" s="82">
        <v>6</v>
      </c>
      <c r="B39" s="82"/>
      <c r="C39" s="82"/>
      <c r="D39" s="83" t="s">
        <v>19</v>
      </c>
      <c r="E39" s="84"/>
      <c r="F39" s="84"/>
      <c r="G39" s="89"/>
      <c r="H39" s="89"/>
      <c r="I39" s="89"/>
    </row>
    <row r="40" spans="1:9" outlineLevel="1" x14ac:dyDescent="0.25">
      <c r="A40" s="84" t="s">
        <v>510</v>
      </c>
      <c r="B40" s="84" t="s">
        <v>1</v>
      </c>
      <c r="C40" s="84">
        <v>70054</v>
      </c>
      <c r="D40" s="87" t="s">
        <v>271</v>
      </c>
      <c r="E40" s="84" t="s">
        <v>2</v>
      </c>
      <c r="F40" s="84">
        <v>183.6</v>
      </c>
      <c r="G40" s="89">
        <v>53.3</v>
      </c>
      <c r="H40" s="89">
        <v>66.63</v>
      </c>
      <c r="I40" s="89">
        <v>12233.27</v>
      </c>
    </row>
    <row r="41" spans="1:9" outlineLevel="1" x14ac:dyDescent="0.25">
      <c r="A41" s="84" t="s">
        <v>511</v>
      </c>
      <c r="B41" s="84" t="s">
        <v>1</v>
      </c>
      <c r="C41" s="84">
        <v>70047</v>
      </c>
      <c r="D41" s="87" t="s">
        <v>272</v>
      </c>
      <c r="E41" s="84" t="s">
        <v>2</v>
      </c>
      <c r="F41" s="84">
        <v>183.6</v>
      </c>
      <c r="G41" s="89">
        <v>60.13</v>
      </c>
      <c r="H41" s="89">
        <v>75.16</v>
      </c>
      <c r="I41" s="89">
        <v>13799.38</v>
      </c>
    </row>
    <row r="42" spans="1:9" outlineLevel="1" x14ac:dyDescent="0.25">
      <c r="A42" s="84" t="s">
        <v>512</v>
      </c>
      <c r="B42" s="84" t="s">
        <v>1</v>
      </c>
      <c r="C42" s="84">
        <v>70316</v>
      </c>
      <c r="D42" s="87" t="s">
        <v>273</v>
      </c>
      <c r="E42" s="84" t="s">
        <v>20</v>
      </c>
      <c r="F42" s="84">
        <v>21.1</v>
      </c>
      <c r="G42" s="89">
        <v>59.06</v>
      </c>
      <c r="H42" s="89">
        <v>73.83</v>
      </c>
      <c r="I42" s="89">
        <v>1557.81</v>
      </c>
    </row>
    <row r="43" spans="1:9" outlineLevel="1" x14ac:dyDescent="0.25">
      <c r="A43" s="84" t="s">
        <v>513</v>
      </c>
      <c r="B43" s="84" t="s">
        <v>1</v>
      </c>
      <c r="C43" s="84">
        <v>70029</v>
      </c>
      <c r="D43" s="87" t="s">
        <v>274</v>
      </c>
      <c r="E43" s="84" t="s">
        <v>20</v>
      </c>
      <c r="F43" s="84">
        <v>15.5</v>
      </c>
      <c r="G43" s="89">
        <v>65.400000000000006</v>
      </c>
      <c r="H43" s="89">
        <v>81.75</v>
      </c>
      <c r="I43" s="89">
        <v>1267.1300000000001</v>
      </c>
    </row>
    <row r="44" spans="1:9" x14ac:dyDescent="0.25">
      <c r="A44" s="84"/>
      <c r="B44" s="84"/>
      <c r="C44" s="84"/>
      <c r="D44" s="87"/>
      <c r="E44" s="84"/>
      <c r="F44" s="84"/>
      <c r="G44" s="89"/>
      <c r="H44" s="89"/>
      <c r="I44" s="90">
        <v>28857.59</v>
      </c>
    </row>
    <row r="45" spans="1:9" x14ac:dyDescent="0.25">
      <c r="A45" s="82">
        <v>7</v>
      </c>
      <c r="B45" s="82"/>
      <c r="C45" s="82"/>
      <c r="D45" s="83" t="s">
        <v>275</v>
      </c>
      <c r="E45" s="84"/>
      <c r="F45" s="84"/>
      <c r="G45" s="89"/>
      <c r="H45" s="89"/>
      <c r="I45" s="89"/>
    </row>
    <row r="46" spans="1:9" ht="30" outlineLevel="1" x14ac:dyDescent="0.25">
      <c r="A46" s="84" t="s">
        <v>514</v>
      </c>
      <c r="B46" s="84" t="s">
        <v>1</v>
      </c>
      <c r="C46" s="84">
        <v>80678</v>
      </c>
      <c r="D46" s="87" t="s">
        <v>313</v>
      </c>
      <c r="E46" s="84" t="s">
        <v>2</v>
      </c>
      <c r="F46" s="84">
        <v>3.056</v>
      </c>
      <c r="G46" s="89">
        <v>55.48</v>
      </c>
      <c r="H46" s="89">
        <v>69.349999999999994</v>
      </c>
      <c r="I46" s="89">
        <v>211.93</v>
      </c>
    </row>
    <row r="47" spans="1:9" x14ac:dyDescent="0.25">
      <c r="A47" s="84"/>
      <c r="B47" s="84"/>
      <c r="C47" s="84"/>
      <c r="D47" s="87"/>
      <c r="E47" s="84"/>
      <c r="F47" s="84"/>
      <c r="G47" s="89"/>
      <c r="H47" s="89"/>
      <c r="I47" s="90">
        <v>211.93</v>
      </c>
    </row>
    <row r="48" spans="1:9" x14ac:dyDescent="0.25">
      <c r="A48" s="82">
        <v>8</v>
      </c>
      <c r="B48" s="82"/>
      <c r="C48" s="82"/>
      <c r="D48" s="83" t="s">
        <v>21</v>
      </c>
      <c r="E48" s="84"/>
      <c r="F48" s="84"/>
      <c r="G48" s="89"/>
      <c r="H48" s="89"/>
      <c r="I48" s="89"/>
    </row>
    <row r="49" spans="1:9" outlineLevel="1" x14ac:dyDescent="0.25">
      <c r="A49" s="84" t="s">
        <v>515</v>
      </c>
      <c r="B49" s="84" t="s">
        <v>1</v>
      </c>
      <c r="C49" s="84">
        <v>90303</v>
      </c>
      <c r="D49" s="87" t="s">
        <v>277</v>
      </c>
      <c r="E49" s="84" t="s">
        <v>2</v>
      </c>
      <c r="F49" s="84">
        <v>14.28</v>
      </c>
      <c r="G49" s="89">
        <v>430.29</v>
      </c>
      <c r="H49" s="89">
        <v>537.86</v>
      </c>
      <c r="I49" s="89">
        <v>7680.64</v>
      </c>
    </row>
    <row r="50" spans="1:9" outlineLevel="1" x14ac:dyDescent="0.25">
      <c r="A50" s="84" t="s">
        <v>516</v>
      </c>
      <c r="B50" s="84" t="s">
        <v>1</v>
      </c>
      <c r="C50" s="84">
        <v>90201</v>
      </c>
      <c r="D50" s="87" t="s">
        <v>278</v>
      </c>
      <c r="E50" s="84" t="s">
        <v>2</v>
      </c>
      <c r="F50" s="84">
        <v>7.1</v>
      </c>
      <c r="G50" s="89">
        <v>262.08</v>
      </c>
      <c r="H50" s="89">
        <v>327.60000000000002</v>
      </c>
      <c r="I50" s="89">
        <v>2325.96</v>
      </c>
    </row>
    <row r="51" spans="1:9" outlineLevel="1" x14ac:dyDescent="0.25">
      <c r="A51" s="84" t="s">
        <v>517</v>
      </c>
      <c r="B51" s="84" t="s">
        <v>1</v>
      </c>
      <c r="C51" s="84">
        <v>100817</v>
      </c>
      <c r="D51" s="87" t="s">
        <v>176</v>
      </c>
      <c r="E51" s="84" t="s">
        <v>43</v>
      </c>
      <c r="F51" s="84">
        <v>1</v>
      </c>
      <c r="G51" s="89">
        <v>74.98</v>
      </c>
      <c r="H51" s="89">
        <v>93.73</v>
      </c>
      <c r="I51" s="89">
        <v>93.73</v>
      </c>
    </row>
    <row r="52" spans="1:9" outlineLevel="1" x14ac:dyDescent="0.25">
      <c r="A52" s="84" t="s">
        <v>518</v>
      </c>
      <c r="B52" s="84" t="s">
        <v>1</v>
      </c>
      <c r="C52" s="84">
        <v>100818</v>
      </c>
      <c r="D52" s="87" t="s">
        <v>22</v>
      </c>
      <c r="E52" s="84" t="s">
        <v>43</v>
      </c>
      <c r="F52" s="84">
        <v>6</v>
      </c>
      <c r="G52" s="89">
        <v>60.95</v>
      </c>
      <c r="H52" s="89">
        <v>76.19</v>
      </c>
      <c r="I52" s="89">
        <v>457.14</v>
      </c>
    </row>
    <row r="53" spans="1:9" outlineLevel="1" x14ac:dyDescent="0.25">
      <c r="A53" s="84" t="s">
        <v>519</v>
      </c>
      <c r="B53" s="84" t="s">
        <v>1</v>
      </c>
      <c r="C53" s="84">
        <v>100816</v>
      </c>
      <c r="D53" s="87" t="s">
        <v>279</v>
      </c>
      <c r="E53" s="84" t="s">
        <v>43</v>
      </c>
      <c r="F53" s="84">
        <v>2</v>
      </c>
      <c r="G53" s="89">
        <v>53.93</v>
      </c>
      <c r="H53" s="89">
        <v>67.41</v>
      </c>
      <c r="I53" s="89">
        <v>134.82</v>
      </c>
    </row>
    <row r="54" spans="1:9" outlineLevel="1" x14ac:dyDescent="0.25">
      <c r="A54" s="84" t="s">
        <v>520</v>
      </c>
      <c r="B54" s="84" t="s">
        <v>1</v>
      </c>
      <c r="C54" s="84">
        <v>90071</v>
      </c>
      <c r="D54" s="87" t="s">
        <v>280</v>
      </c>
      <c r="E54" s="84" t="s">
        <v>2</v>
      </c>
      <c r="F54" s="84">
        <v>7.1</v>
      </c>
      <c r="G54" s="89">
        <v>242.34</v>
      </c>
      <c r="H54" s="89">
        <v>302.93</v>
      </c>
      <c r="I54" s="89">
        <v>2150.8000000000002</v>
      </c>
    </row>
    <row r="55" spans="1:9" x14ac:dyDescent="0.25">
      <c r="A55" s="84"/>
      <c r="B55" s="84"/>
      <c r="C55" s="84"/>
      <c r="D55" s="87"/>
      <c r="E55" s="84"/>
      <c r="F55" s="84"/>
      <c r="G55" s="89"/>
      <c r="H55" s="89"/>
      <c r="I55" s="90">
        <v>12843.09</v>
      </c>
    </row>
    <row r="56" spans="1:9" x14ac:dyDescent="0.25">
      <c r="A56" s="82">
        <v>9</v>
      </c>
      <c r="B56" s="82"/>
      <c r="C56" s="82"/>
      <c r="D56" s="83" t="s">
        <v>23</v>
      </c>
      <c r="E56" s="84"/>
      <c r="F56" s="84"/>
      <c r="G56" s="89"/>
      <c r="H56" s="89"/>
      <c r="I56" s="89"/>
    </row>
    <row r="57" spans="1:9" outlineLevel="1" x14ac:dyDescent="0.25">
      <c r="A57" s="84" t="s">
        <v>521</v>
      </c>
      <c r="B57" s="84" t="s">
        <v>1</v>
      </c>
      <c r="C57" s="84">
        <v>110143</v>
      </c>
      <c r="D57" s="87" t="s">
        <v>181</v>
      </c>
      <c r="E57" s="84" t="s">
        <v>2</v>
      </c>
      <c r="F57" s="84">
        <v>420</v>
      </c>
      <c r="G57" s="89">
        <v>9.0399999999999991</v>
      </c>
      <c r="H57" s="89">
        <v>11.3</v>
      </c>
      <c r="I57" s="89">
        <v>4746</v>
      </c>
    </row>
    <row r="58" spans="1:9" outlineLevel="1" x14ac:dyDescent="0.25">
      <c r="A58" s="84" t="s">
        <v>522</v>
      </c>
      <c r="B58" s="84" t="s">
        <v>1</v>
      </c>
      <c r="C58" s="84">
        <v>110763</v>
      </c>
      <c r="D58" s="87" t="s">
        <v>184</v>
      </c>
      <c r="E58" s="84" t="s">
        <v>2</v>
      </c>
      <c r="F58" s="84">
        <v>397.5</v>
      </c>
      <c r="G58" s="89">
        <v>36.69</v>
      </c>
      <c r="H58" s="89">
        <v>45.86</v>
      </c>
      <c r="I58" s="89">
        <v>18229.349999999999</v>
      </c>
    </row>
    <row r="59" spans="1:9" outlineLevel="1" x14ac:dyDescent="0.25">
      <c r="A59" s="84" t="s">
        <v>523</v>
      </c>
      <c r="B59" s="84" t="s">
        <v>1</v>
      </c>
      <c r="C59" s="84">
        <v>110762</v>
      </c>
      <c r="D59" s="87" t="s">
        <v>240</v>
      </c>
      <c r="E59" s="84" t="s">
        <v>2</v>
      </c>
      <c r="F59" s="84">
        <v>22.5</v>
      </c>
      <c r="G59" s="89">
        <v>31.19</v>
      </c>
      <c r="H59" s="89">
        <v>38.99</v>
      </c>
      <c r="I59" s="89">
        <v>877.28</v>
      </c>
    </row>
    <row r="60" spans="1:9" outlineLevel="1" x14ac:dyDescent="0.25">
      <c r="A60" s="84" t="s">
        <v>524</v>
      </c>
      <c r="B60" s="84" t="s">
        <v>1</v>
      </c>
      <c r="C60" s="84">
        <v>110644</v>
      </c>
      <c r="D60" s="87" t="s">
        <v>281</v>
      </c>
      <c r="E60" s="84" t="s">
        <v>2</v>
      </c>
      <c r="F60" s="84">
        <v>22.5</v>
      </c>
      <c r="G60" s="89">
        <v>64.040000000000006</v>
      </c>
      <c r="H60" s="89">
        <v>80.05</v>
      </c>
      <c r="I60" s="89">
        <v>1801.13</v>
      </c>
    </row>
    <row r="61" spans="1:9" x14ac:dyDescent="0.25">
      <c r="A61" s="84"/>
      <c r="B61" s="84"/>
      <c r="C61" s="84"/>
      <c r="D61" s="87"/>
      <c r="E61" s="84"/>
      <c r="F61" s="84"/>
      <c r="G61" s="89"/>
      <c r="H61" s="89"/>
      <c r="I61" s="90">
        <v>25653.759999999998</v>
      </c>
    </row>
    <row r="62" spans="1:9" x14ac:dyDescent="0.25">
      <c r="A62" s="82">
        <v>10</v>
      </c>
      <c r="B62" s="82"/>
      <c r="C62" s="82"/>
      <c r="D62" s="83" t="s">
        <v>24</v>
      </c>
      <c r="E62" s="84"/>
      <c r="F62" s="84"/>
      <c r="G62" s="89"/>
      <c r="H62" s="89"/>
      <c r="I62" s="89"/>
    </row>
    <row r="63" spans="1:9" outlineLevel="1" x14ac:dyDescent="0.25">
      <c r="A63" s="84" t="s">
        <v>525</v>
      </c>
      <c r="B63" s="84" t="s">
        <v>1</v>
      </c>
      <c r="C63" s="84">
        <v>120164</v>
      </c>
      <c r="D63" s="87" t="s">
        <v>25</v>
      </c>
      <c r="E63" s="84" t="s">
        <v>20</v>
      </c>
      <c r="F63" s="88">
        <v>90</v>
      </c>
      <c r="G63" s="89">
        <v>14.52</v>
      </c>
      <c r="H63" s="89">
        <v>18.149999999999999</v>
      </c>
      <c r="I63" s="89">
        <v>1633.5</v>
      </c>
    </row>
    <row r="64" spans="1:9" x14ac:dyDescent="0.25">
      <c r="A64" s="84"/>
      <c r="B64" s="84"/>
      <c r="C64" s="84"/>
      <c r="D64" s="87"/>
      <c r="E64" s="84"/>
      <c r="F64" s="88"/>
      <c r="G64" s="89"/>
      <c r="H64" s="89"/>
      <c r="I64" s="90">
        <v>1633.5</v>
      </c>
    </row>
    <row r="65" spans="1:9" x14ac:dyDescent="0.25">
      <c r="A65" s="82">
        <v>11</v>
      </c>
      <c r="B65" s="82"/>
      <c r="C65" s="82"/>
      <c r="D65" s="83" t="s">
        <v>26</v>
      </c>
      <c r="E65" s="84"/>
      <c r="F65" s="88"/>
      <c r="G65" s="89"/>
      <c r="H65" s="89"/>
      <c r="I65" s="89"/>
    </row>
    <row r="66" spans="1:9" ht="30" outlineLevel="1" x14ac:dyDescent="0.25">
      <c r="A66" s="84" t="s">
        <v>526</v>
      </c>
      <c r="B66" s="84" t="s">
        <v>1</v>
      </c>
      <c r="C66" s="84">
        <v>130492</v>
      </c>
      <c r="D66" s="87" t="s">
        <v>282</v>
      </c>
      <c r="E66" s="84" t="s">
        <v>2</v>
      </c>
      <c r="F66" s="88">
        <v>27.08</v>
      </c>
      <c r="G66" s="89">
        <v>85.94</v>
      </c>
      <c r="H66" s="89">
        <v>107.43</v>
      </c>
      <c r="I66" s="89">
        <v>2909.2</v>
      </c>
    </row>
    <row r="67" spans="1:9" ht="30" outlineLevel="1" x14ac:dyDescent="0.25">
      <c r="A67" s="84" t="s">
        <v>527</v>
      </c>
      <c r="B67" s="84" t="s">
        <v>1</v>
      </c>
      <c r="C67" s="84">
        <v>130111</v>
      </c>
      <c r="D67" s="87" t="s">
        <v>252</v>
      </c>
      <c r="E67" s="84" t="s">
        <v>2</v>
      </c>
      <c r="F67" s="88">
        <v>175</v>
      </c>
      <c r="G67" s="89">
        <v>47.84</v>
      </c>
      <c r="H67" s="89">
        <v>59.8</v>
      </c>
      <c r="I67" s="89">
        <v>10465</v>
      </c>
    </row>
    <row r="68" spans="1:9" outlineLevel="1" x14ac:dyDescent="0.25">
      <c r="A68" s="84" t="s">
        <v>528</v>
      </c>
      <c r="B68" s="84" t="s">
        <v>1</v>
      </c>
      <c r="C68" s="84">
        <v>130119</v>
      </c>
      <c r="D68" s="87" t="s">
        <v>190</v>
      </c>
      <c r="E68" s="84" t="s">
        <v>2</v>
      </c>
      <c r="F68" s="88">
        <v>85</v>
      </c>
      <c r="G68" s="89">
        <v>72.959999999999994</v>
      </c>
      <c r="H68" s="89">
        <v>91.2</v>
      </c>
      <c r="I68" s="89">
        <v>7752</v>
      </c>
    </row>
    <row r="69" spans="1:9" x14ac:dyDescent="0.25">
      <c r="A69" s="84"/>
      <c r="B69" s="84"/>
      <c r="C69" s="84"/>
      <c r="D69" s="87"/>
      <c r="E69" s="84"/>
      <c r="F69" s="84"/>
      <c r="G69" s="89"/>
      <c r="H69" s="89"/>
      <c r="I69" s="90">
        <v>21126.2</v>
      </c>
    </row>
    <row r="70" spans="1:9" x14ac:dyDescent="0.25">
      <c r="A70" s="82">
        <v>12</v>
      </c>
      <c r="B70" s="82"/>
      <c r="C70" s="82"/>
      <c r="D70" s="83" t="s">
        <v>27</v>
      </c>
      <c r="E70" s="84"/>
      <c r="F70" s="84"/>
      <c r="G70" s="89"/>
      <c r="H70" s="89"/>
      <c r="I70" s="89"/>
    </row>
    <row r="71" spans="1:9" outlineLevel="1" x14ac:dyDescent="0.25">
      <c r="A71" s="84" t="s">
        <v>529</v>
      </c>
      <c r="B71" s="84" t="s">
        <v>1</v>
      </c>
      <c r="C71" s="84">
        <v>140348</v>
      </c>
      <c r="D71" s="87" t="s">
        <v>28</v>
      </c>
      <c r="E71" s="84" t="s">
        <v>2</v>
      </c>
      <c r="F71" s="88">
        <v>75</v>
      </c>
      <c r="G71" s="89">
        <v>45.68</v>
      </c>
      <c r="H71" s="89">
        <v>57.1</v>
      </c>
      <c r="I71" s="89">
        <v>4282.5</v>
      </c>
    </row>
    <row r="72" spans="1:9" outlineLevel="1" x14ac:dyDescent="0.25">
      <c r="A72" s="84" t="s">
        <v>530</v>
      </c>
      <c r="B72" s="84" t="s">
        <v>1</v>
      </c>
      <c r="C72" s="84">
        <v>141336</v>
      </c>
      <c r="D72" s="87" t="s">
        <v>197</v>
      </c>
      <c r="E72" s="84" t="s">
        <v>2</v>
      </c>
      <c r="F72" s="88">
        <v>75</v>
      </c>
      <c r="G72" s="89">
        <v>25.99</v>
      </c>
      <c r="H72" s="89">
        <v>32.49</v>
      </c>
      <c r="I72" s="89">
        <v>2436.75</v>
      </c>
    </row>
    <row r="73" spans="1:9" x14ac:dyDescent="0.25">
      <c r="A73" s="84"/>
      <c r="B73" s="84"/>
      <c r="C73" s="84"/>
      <c r="D73" s="87"/>
      <c r="E73" s="84"/>
      <c r="F73" s="84"/>
      <c r="G73" s="89"/>
      <c r="H73" s="89"/>
      <c r="I73" s="90">
        <v>6719.25</v>
      </c>
    </row>
    <row r="74" spans="1:9" x14ac:dyDescent="0.25">
      <c r="A74" s="82">
        <v>13</v>
      </c>
      <c r="B74" s="82"/>
      <c r="C74" s="82"/>
      <c r="D74" s="83" t="s">
        <v>29</v>
      </c>
      <c r="E74" s="84"/>
      <c r="F74" s="84"/>
      <c r="G74" s="89"/>
      <c r="H74" s="89"/>
      <c r="I74" s="89"/>
    </row>
    <row r="75" spans="1:9" outlineLevel="1" x14ac:dyDescent="0.25">
      <c r="A75" s="84" t="s">
        <v>531</v>
      </c>
      <c r="B75" s="84" t="s">
        <v>1</v>
      </c>
      <c r="C75" s="84">
        <v>150731</v>
      </c>
      <c r="D75" s="87" t="s">
        <v>283</v>
      </c>
      <c r="E75" s="84" t="s">
        <v>2</v>
      </c>
      <c r="F75" s="88">
        <v>458.4</v>
      </c>
      <c r="G75" s="89">
        <v>18.14</v>
      </c>
      <c r="H75" s="89">
        <v>22.68</v>
      </c>
      <c r="I75" s="89">
        <v>10396.51</v>
      </c>
    </row>
    <row r="76" spans="1:9" x14ac:dyDescent="0.25">
      <c r="A76" s="84"/>
      <c r="B76" s="84"/>
      <c r="C76" s="84"/>
      <c r="D76" s="87"/>
      <c r="E76" s="84"/>
      <c r="F76" s="84"/>
      <c r="G76" s="89"/>
      <c r="H76" s="89"/>
      <c r="I76" s="90">
        <v>10396.51</v>
      </c>
    </row>
    <row r="77" spans="1:9" x14ac:dyDescent="0.25">
      <c r="A77" s="82">
        <v>14</v>
      </c>
      <c r="B77" s="82"/>
      <c r="C77" s="82"/>
      <c r="D77" s="83" t="s">
        <v>30</v>
      </c>
      <c r="E77" s="84"/>
      <c r="F77" s="84"/>
      <c r="G77" s="89"/>
      <c r="H77" s="89"/>
      <c r="I77" s="89"/>
    </row>
    <row r="78" spans="1:9" ht="30" outlineLevel="1" x14ac:dyDescent="0.25">
      <c r="A78" s="84" t="s">
        <v>532</v>
      </c>
      <c r="B78" s="84" t="s">
        <v>1</v>
      </c>
      <c r="C78" s="84">
        <v>170885</v>
      </c>
      <c r="D78" s="87" t="s">
        <v>284</v>
      </c>
      <c r="E78" s="84" t="s">
        <v>43</v>
      </c>
      <c r="F78" s="88">
        <v>1</v>
      </c>
      <c r="G78" s="89">
        <v>54.09</v>
      </c>
      <c r="H78" s="89">
        <v>67.61</v>
      </c>
      <c r="I78" s="89">
        <v>67.61</v>
      </c>
    </row>
    <row r="79" spans="1:9" outlineLevel="1" x14ac:dyDescent="0.25">
      <c r="A79" s="84" t="s">
        <v>533</v>
      </c>
      <c r="B79" s="84" t="s">
        <v>1</v>
      </c>
      <c r="C79" s="84">
        <v>170326</v>
      </c>
      <c r="D79" s="87" t="s">
        <v>47</v>
      </c>
      <c r="E79" s="84" t="s">
        <v>43</v>
      </c>
      <c r="F79" s="88">
        <v>5</v>
      </c>
      <c r="G79" s="89">
        <v>16.66</v>
      </c>
      <c r="H79" s="89">
        <v>20.83</v>
      </c>
      <c r="I79" s="89">
        <v>104.15</v>
      </c>
    </row>
    <row r="80" spans="1:9" outlineLevel="1" x14ac:dyDescent="0.25">
      <c r="A80" s="84" t="s">
        <v>535</v>
      </c>
      <c r="B80" s="84" t="s">
        <v>1</v>
      </c>
      <c r="C80" s="84">
        <v>170362</v>
      </c>
      <c r="D80" s="87" t="s">
        <v>32</v>
      </c>
      <c r="E80" s="84" t="s">
        <v>43</v>
      </c>
      <c r="F80" s="88">
        <v>1</v>
      </c>
      <c r="G80" s="89">
        <v>51.07</v>
      </c>
      <c r="H80" s="89">
        <v>63.84</v>
      </c>
      <c r="I80" s="89">
        <v>63.84</v>
      </c>
    </row>
    <row r="81" spans="1:9" outlineLevel="1" x14ac:dyDescent="0.25">
      <c r="A81" s="84" t="s">
        <v>538</v>
      </c>
      <c r="B81" s="84" t="s">
        <v>1</v>
      </c>
      <c r="C81" s="84">
        <v>170081</v>
      </c>
      <c r="D81" s="87" t="s">
        <v>33</v>
      </c>
      <c r="E81" s="84" t="s">
        <v>48</v>
      </c>
      <c r="F81" s="88">
        <v>35</v>
      </c>
      <c r="G81" s="89">
        <v>184.58</v>
      </c>
      <c r="H81" s="89">
        <v>230.73</v>
      </c>
      <c r="I81" s="89">
        <v>8075.55</v>
      </c>
    </row>
    <row r="82" spans="1:9" outlineLevel="1" x14ac:dyDescent="0.25">
      <c r="A82" s="84" t="s">
        <v>539</v>
      </c>
      <c r="B82" s="84" t="s">
        <v>1</v>
      </c>
      <c r="C82" s="84">
        <v>170332</v>
      </c>
      <c r="D82" s="87" t="s">
        <v>285</v>
      </c>
      <c r="E82" s="84" t="s">
        <v>43</v>
      </c>
      <c r="F82" s="88">
        <v>9</v>
      </c>
      <c r="G82" s="89">
        <v>12.78</v>
      </c>
      <c r="H82" s="89">
        <v>15.98</v>
      </c>
      <c r="I82" s="89">
        <v>143.82</v>
      </c>
    </row>
    <row r="83" spans="1:9" outlineLevel="1" x14ac:dyDescent="0.25">
      <c r="A83" s="84" t="s">
        <v>534</v>
      </c>
      <c r="B83" s="84" t="s">
        <v>1</v>
      </c>
      <c r="C83" s="84">
        <v>170338</v>
      </c>
      <c r="D83" s="87" t="s">
        <v>286</v>
      </c>
      <c r="E83" s="84" t="s">
        <v>43</v>
      </c>
      <c r="F83" s="88">
        <v>2</v>
      </c>
      <c r="G83" s="89">
        <v>30.35</v>
      </c>
      <c r="H83" s="89">
        <v>37.94</v>
      </c>
      <c r="I83" s="89">
        <v>75.88</v>
      </c>
    </row>
    <row r="84" spans="1:9" outlineLevel="1" x14ac:dyDescent="0.25">
      <c r="A84" s="84" t="s">
        <v>536</v>
      </c>
      <c r="B84" s="84" t="s">
        <v>1</v>
      </c>
      <c r="C84" s="84">
        <v>171527</v>
      </c>
      <c r="D84" s="87" t="s">
        <v>287</v>
      </c>
      <c r="E84" s="84" t="s">
        <v>43</v>
      </c>
      <c r="F84" s="88">
        <v>15</v>
      </c>
      <c r="G84" s="89">
        <v>26.55</v>
      </c>
      <c r="H84" s="89">
        <v>33.19</v>
      </c>
      <c r="I84" s="89">
        <v>497.85</v>
      </c>
    </row>
    <row r="85" spans="1:9" outlineLevel="1" x14ac:dyDescent="0.25">
      <c r="A85" s="84" t="s">
        <v>537</v>
      </c>
      <c r="B85" s="84" t="s">
        <v>1</v>
      </c>
      <c r="C85" s="84">
        <v>170938</v>
      </c>
      <c r="D85" s="87" t="s">
        <v>288</v>
      </c>
      <c r="E85" s="84" t="s">
        <v>20</v>
      </c>
      <c r="F85" s="88">
        <v>25</v>
      </c>
      <c r="G85" s="89">
        <v>6.14</v>
      </c>
      <c r="H85" s="89">
        <v>7.68</v>
      </c>
      <c r="I85" s="89">
        <v>192</v>
      </c>
    </row>
    <row r="86" spans="1:9" outlineLevel="1" x14ac:dyDescent="0.25">
      <c r="A86" s="84" t="s">
        <v>540</v>
      </c>
      <c r="B86" s="84" t="s">
        <v>1</v>
      </c>
      <c r="C86" s="84">
        <v>170073</v>
      </c>
      <c r="D86" s="87" t="s">
        <v>31</v>
      </c>
      <c r="E86" s="84" t="s">
        <v>43</v>
      </c>
      <c r="F86" s="88">
        <v>1</v>
      </c>
      <c r="G86" s="89">
        <v>386.32</v>
      </c>
      <c r="H86" s="89">
        <v>482.9</v>
      </c>
      <c r="I86" s="89">
        <v>482.9</v>
      </c>
    </row>
    <row r="87" spans="1:9" x14ac:dyDescent="0.25">
      <c r="A87" s="84"/>
      <c r="B87" s="84"/>
      <c r="C87" s="84"/>
      <c r="D87" s="87"/>
      <c r="E87" s="84"/>
      <c r="F87" s="84"/>
      <c r="G87" s="89"/>
      <c r="H87" s="89"/>
      <c r="I87" s="90">
        <v>9703.6</v>
      </c>
    </row>
    <row r="88" spans="1:9" x14ac:dyDescent="0.25">
      <c r="A88" s="82">
        <v>15</v>
      </c>
      <c r="B88" s="82"/>
      <c r="C88" s="82"/>
      <c r="D88" s="83" t="s">
        <v>289</v>
      </c>
      <c r="E88" s="84"/>
      <c r="F88" s="84"/>
      <c r="G88" s="89"/>
      <c r="H88" s="89"/>
      <c r="I88" s="89"/>
    </row>
    <row r="89" spans="1:9" outlineLevel="1" x14ac:dyDescent="0.25">
      <c r="A89" s="84" t="s">
        <v>541</v>
      </c>
      <c r="B89" s="84" t="s">
        <v>1</v>
      </c>
      <c r="C89" s="84">
        <v>180441</v>
      </c>
      <c r="D89" s="87" t="s">
        <v>290</v>
      </c>
      <c r="E89" s="84" t="s">
        <v>43</v>
      </c>
      <c r="F89" s="88">
        <v>4</v>
      </c>
      <c r="G89" s="89">
        <v>67.239999999999995</v>
      </c>
      <c r="H89" s="89">
        <v>84.05</v>
      </c>
      <c r="I89" s="89">
        <v>336.2</v>
      </c>
    </row>
    <row r="90" spans="1:9" outlineLevel="1" x14ac:dyDescent="0.25">
      <c r="A90" s="84" t="s">
        <v>542</v>
      </c>
      <c r="B90" s="84" t="s">
        <v>1</v>
      </c>
      <c r="C90" s="84">
        <v>180446</v>
      </c>
      <c r="D90" s="87" t="s">
        <v>291</v>
      </c>
      <c r="E90" s="84" t="s">
        <v>43</v>
      </c>
      <c r="F90" s="88">
        <v>2</v>
      </c>
      <c r="G90" s="89">
        <v>65.7</v>
      </c>
      <c r="H90" s="89">
        <v>82.13</v>
      </c>
      <c r="I90" s="89">
        <v>164.26</v>
      </c>
    </row>
    <row r="91" spans="1:9" outlineLevel="1" x14ac:dyDescent="0.25">
      <c r="A91" s="84" t="s">
        <v>543</v>
      </c>
      <c r="B91" s="84" t="s">
        <v>1</v>
      </c>
      <c r="C91" s="84">
        <v>180461</v>
      </c>
      <c r="D91" s="87" t="s">
        <v>292</v>
      </c>
      <c r="E91" s="84" t="s">
        <v>43</v>
      </c>
      <c r="F91" s="88">
        <v>1</v>
      </c>
      <c r="G91" s="89">
        <v>777.4</v>
      </c>
      <c r="H91" s="89">
        <v>971.75</v>
      </c>
      <c r="I91" s="89">
        <v>971.75</v>
      </c>
    </row>
    <row r="92" spans="1:9" ht="30" outlineLevel="1" x14ac:dyDescent="0.25">
      <c r="A92" s="84" t="s">
        <v>544</v>
      </c>
      <c r="B92" s="84"/>
      <c r="C92" s="84" t="s">
        <v>293</v>
      </c>
      <c r="D92" s="87" t="s">
        <v>294</v>
      </c>
      <c r="E92" s="84" t="s">
        <v>43</v>
      </c>
      <c r="F92" s="88">
        <v>1</v>
      </c>
      <c r="G92" s="89">
        <v>980.19</v>
      </c>
      <c r="H92" s="89">
        <v>1225.24</v>
      </c>
      <c r="I92" s="89">
        <v>1225.24</v>
      </c>
    </row>
    <row r="93" spans="1:9" outlineLevel="1" x14ac:dyDescent="0.25">
      <c r="A93" s="84" t="s">
        <v>545</v>
      </c>
      <c r="B93" s="84" t="s">
        <v>1</v>
      </c>
      <c r="C93" s="84">
        <v>180107</v>
      </c>
      <c r="D93" s="87" t="s">
        <v>295</v>
      </c>
      <c r="E93" s="84" t="s">
        <v>20</v>
      </c>
      <c r="F93" s="88">
        <v>20</v>
      </c>
      <c r="G93" s="89">
        <v>9.9499999999999993</v>
      </c>
      <c r="H93" s="89">
        <v>12.44</v>
      </c>
      <c r="I93" s="89">
        <v>248.8</v>
      </c>
    </row>
    <row r="94" spans="1:9" outlineLevel="1" x14ac:dyDescent="0.25">
      <c r="A94" s="84" t="s">
        <v>546</v>
      </c>
      <c r="B94" s="84" t="s">
        <v>1</v>
      </c>
      <c r="C94" s="84">
        <v>180214</v>
      </c>
      <c r="D94" s="87" t="s">
        <v>234</v>
      </c>
      <c r="E94" s="84" t="s">
        <v>48</v>
      </c>
      <c r="F94" s="88">
        <v>6</v>
      </c>
      <c r="G94" s="89">
        <v>295.89999999999998</v>
      </c>
      <c r="H94" s="89">
        <v>369.88</v>
      </c>
      <c r="I94" s="89">
        <v>2219.2800000000002</v>
      </c>
    </row>
    <row r="95" spans="1:9" outlineLevel="1" x14ac:dyDescent="0.25">
      <c r="A95" s="84" t="s">
        <v>547</v>
      </c>
      <c r="B95" s="84" t="s">
        <v>1</v>
      </c>
      <c r="C95" s="84">
        <v>180414</v>
      </c>
      <c r="D95" s="87" t="s">
        <v>296</v>
      </c>
      <c r="E95" s="84" t="s">
        <v>43</v>
      </c>
      <c r="F95" s="88">
        <v>2</v>
      </c>
      <c r="G95" s="89">
        <v>144.34</v>
      </c>
      <c r="H95" s="89">
        <v>180.43</v>
      </c>
      <c r="I95" s="89">
        <v>360.86</v>
      </c>
    </row>
    <row r="96" spans="1:9" ht="30" outlineLevel="1" x14ac:dyDescent="0.25">
      <c r="A96" s="84" t="s">
        <v>548</v>
      </c>
      <c r="B96" s="84" t="s">
        <v>1</v>
      </c>
      <c r="C96" s="84">
        <v>180544</v>
      </c>
      <c r="D96" s="87" t="s">
        <v>297</v>
      </c>
      <c r="E96" s="84" t="s">
        <v>43</v>
      </c>
      <c r="F96" s="88">
        <v>1</v>
      </c>
      <c r="G96" s="89">
        <v>2134.04</v>
      </c>
      <c r="H96" s="89">
        <v>2667.55</v>
      </c>
      <c r="I96" s="89">
        <v>2667.55</v>
      </c>
    </row>
    <row r="97" spans="1:9" outlineLevel="1" x14ac:dyDescent="0.25">
      <c r="A97" s="84" t="s">
        <v>549</v>
      </c>
      <c r="B97" s="84" t="s">
        <v>1</v>
      </c>
      <c r="C97" s="84">
        <v>180102</v>
      </c>
      <c r="D97" s="87" t="s">
        <v>84</v>
      </c>
      <c r="E97" s="84" t="s">
        <v>20</v>
      </c>
      <c r="F97" s="88">
        <v>10</v>
      </c>
      <c r="G97" s="89">
        <v>24.43</v>
      </c>
      <c r="H97" s="89">
        <v>30.54</v>
      </c>
      <c r="I97" s="89">
        <v>305.39999999999998</v>
      </c>
    </row>
    <row r="98" spans="1:9" x14ac:dyDescent="0.25">
      <c r="A98" s="84"/>
      <c r="B98" s="84"/>
      <c r="C98" s="84"/>
      <c r="D98" s="87"/>
      <c r="E98" s="84"/>
      <c r="F98" s="84"/>
      <c r="G98" s="89"/>
      <c r="H98" s="89"/>
      <c r="I98" s="90">
        <v>8499.34</v>
      </c>
    </row>
    <row r="99" spans="1:9" x14ac:dyDescent="0.25">
      <c r="A99" s="82">
        <v>16</v>
      </c>
      <c r="B99" s="82"/>
      <c r="C99" s="82"/>
      <c r="D99" s="83" t="s">
        <v>298</v>
      </c>
      <c r="E99" s="84"/>
      <c r="F99" s="84"/>
      <c r="G99" s="89"/>
      <c r="H99" s="89"/>
      <c r="I99" s="89"/>
    </row>
    <row r="100" spans="1:9" outlineLevel="1" x14ac:dyDescent="0.25">
      <c r="A100" s="84" t="s">
        <v>550</v>
      </c>
      <c r="B100" s="84" t="s">
        <v>1</v>
      </c>
      <c r="C100" s="84">
        <v>190609</v>
      </c>
      <c r="D100" s="87" t="s">
        <v>299</v>
      </c>
      <c r="E100" s="84" t="s">
        <v>43</v>
      </c>
      <c r="F100" s="88">
        <v>2</v>
      </c>
      <c r="G100" s="89">
        <v>464</v>
      </c>
      <c r="H100" s="89">
        <v>580</v>
      </c>
      <c r="I100" s="89">
        <v>1160</v>
      </c>
    </row>
    <row r="101" spans="1:9" outlineLevel="1" x14ac:dyDescent="0.25">
      <c r="A101" s="84" t="s">
        <v>551</v>
      </c>
      <c r="B101" s="84" t="s">
        <v>1</v>
      </c>
      <c r="C101" s="84">
        <v>190231</v>
      </c>
      <c r="D101" s="87" t="s">
        <v>300</v>
      </c>
      <c r="E101" s="84" t="s">
        <v>43</v>
      </c>
      <c r="F101" s="88">
        <v>1</v>
      </c>
      <c r="G101" s="89">
        <v>70.02</v>
      </c>
      <c r="H101" s="89">
        <v>87.53</v>
      </c>
      <c r="I101" s="89">
        <v>87.53</v>
      </c>
    </row>
    <row r="102" spans="1:9" outlineLevel="1" x14ac:dyDescent="0.25">
      <c r="A102" s="84" t="s">
        <v>552</v>
      </c>
      <c r="B102" s="84" t="s">
        <v>1</v>
      </c>
      <c r="C102" s="84">
        <v>190375</v>
      </c>
      <c r="D102" s="87" t="s">
        <v>301</v>
      </c>
      <c r="E102" s="84" t="s">
        <v>43</v>
      </c>
      <c r="F102" s="88">
        <v>2</v>
      </c>
      <c r="G102" s="89">
        <v>489.77</v>
      </c>
      <c r="H102" s="89">
        <v>612.21</v>
      </c>
      <c r="I102" s="89">
        <v>1224.42</v>
      </c>
    </row>
    <row r="103" spans="1:9" outlineLevel="1" x14ac:dyDescent="0.25">
      <c r="A103" s="84" t="s">
        <v>553</v>
      </c>
      <c r="B103" s="84" t="s">
        <v>1</v>
      </c>
      <c r="C103" s="84">
        <v>190088</v>
      </c>
      <c r="D103" s="87" t="s">
        <v>302</v>
      </c>
      <c r="E103" s="84" t="s">
        <v>43</v>
      </c>
      <c r="F103" s="88">
        <v>2</v>
      </c>
      <c r="G103" s="89">
        <v>46.14</v>
      </c>
      <c r="H103" s="89">
        <v>57.68</v>
      </c>
      <c r="I103" s="89">
        <v>115.36</v>
      </c>
    </row>
    <row r="104" spans="1:9" outlineLevel="1" x14ac:dyDescent="0.25">
      <c r="A104" s="84" t="s">
        <v>554</v>
      </c>
      <c r="B104" s="84" t="s">
        <v>1</v>
      </c>
      <c r="C104" s="84">
        <v>190796</v>
      </c>
      <c r="D104" s="87" t="s">
        <v>35</v>
      </c>
      <c r="E104" s="84" t="s">
        <v>43</v>
      </c>
      <c r="F104" s="88">
        <v>2</v>
      </c>
      <c r="G104" s="89">
        <v>45.23</v>
      </c>
      <c r="H104" s="89">
        <v>56.54</v>
      </c>
      <c r="I104" s="89">
        <v>113.08</v>
      </c>
    </row>
    <row r="105" spans="1:9" outlineLevel="1" x14ac:dyDescent="0.25">
      <c r="A105" s="84" t="s">
        <v>555</v>
      </c>
      <c r="B105" s="84"/>
      <c r="C105" s="84" t="s">
        <v>303</v>
      </c>
      <c r="D105" s="87" t="s">
        <v>304</v>
      </c>
      <c r="E105" s="84" t="s">
        <v>43</v>
      </c>
      <c r="F105" s="88">
        <v>1</v>
      </c>
      <c r="G105" s="89">
        <v>41.46</v>
      </c>
      <c r="H105" s="89">
        <v>51.83</v>
      </c>
      <c r="I105" s="89">
        <v>51.83</v>
      </c>
    </row>
    <row r="106" spans="1:9" x14ac:dyDescent="0.25">
      <c r="A106" s="84"/>
      <c r="B106" s="84"/>
      <c r="C106" s="84"/>
      <c r="D106" s="87"/>
      <c r="E106" s="84"/>
      <c r="F106" s="84"/>
      <c r="G106" s="89"/>
      <c r="H106" s="89"/>
      <c r="I106" s="90">
        <v>2752.22</v>
      </c>
    </row>
    <row r="107" spans="1:9" x14ac:dyDescent="0.25">
      <c r="A107" s="82">
        <v>17</v>
      </c>
      <c r="B107" s="82"/>
      <c r="C107" s="82"/>
      <c r="D107" s="83" t="s">
        <v>36</v>
      </c>
      <c r="E107" s="84"/>
      <c r="F107" s="84"/>
      <c r="G107" s="89"/>
      <c r="H107" s="89"/>
      <c r="I107" s="89"/>
    </row>
    <row r="108" spans="1:9" outlineLevel="1" x14ac:dyDescent="0.25">
      <c r="A108" s="84" t="s">
        <v>556</v>
      </c>
      <c r="B108" s="84" t="s">
        <v>1</v>
      </c>
      <c r="C108" s="84">
        <v>270220</v>
      </c>
      <c r="D108" s="87" t="s">
        <v>37</v>
      </c>
      <c r="E108" s="84" t="s">
        <v>2</v>
      </c>
      <c r="F108" s="88">
        <v>183.33199999999999</v>
      </c>
      <c r="G108" s="89">
        <v>5.74</v>
      </c>
      <c r="H108" s="89">
        <v>7.18</v>
      </c>
      <c r="I108" s="89">
        <v>1316.32</v>
      </c>
    </row>
    <row r="109" spans="1:9" x14ac:dyDescent="0.25">
      <c r="A109" s="84"/>
      <c r="B109" s="84"/>
      <c r="C109" s="84"/>
      <c r="D109" s="87"/>
      <c r="E109" s="84"/>
      <c r="F109" s="84"/>
      <c r="G109" s="84"/>
      <c r="H109" s="84"/>
      <c r="I109" s="90">
        <v>1316.32</v>
      </c>
    </row>
    <row r="110" spans="1:9" x14ac:dyDescent="0.25">
      <c r="A110" s="91"/>
      <c r="B110" s="91"/>
      <c r="C110" s="91"/>
      <c r="D110" s="91"/>
      <c r="E110" s="91"/>
      <c r="F110" s="91"/>
      <c r="G110" s="91"/>
      <c r="H110" s="91"/>
      <c r="I110" s="91"/>
    </row>
    <row r="111" spans="1:9" x14ac:dyDescent="0.25">
      <c r="A111" s="92"/>
      <c r="B111" s="92"/>
      <c r="C111" s="92"/>
      <c r="D111" s="93" t="s">
        <v>4</v>
      </c>
      <c r="E111" s="92"/>
      <c r="F111" s="92"/>
      <c r="G111" s="92"/>
      <c r="H111" s="92"/>
      <c r="I111" s="94">
        <v>139952.09</v>
      </c>
    </row>
    <row r="112" spans="1:9" x14ac:dyDescent="0.25">
      <c r="A112" s="91"/>
      <c r="B112" s="91"/>
      <c r="C112" s="91"/>
      <c r="D112" s="91"/>
      <c r="E112" s="91"/>
      <c r="F112" s="91"/>
      <c r="G112" s="91"/>
      <c r="H112" s="91"/>
      <c r="I112" s="91"/>
    </row>
    <row r="113" spans="1:9" x14ac:dyDescent="0.25">
      <c r="A113" s="92"/>
      <c r="B113" s="92"/>
      <c r="C113" s="92"/>
      <c r="D113" s="93" t="s">
        <v>315</v>
      </c>
      <c r="E113" s="92"/>
      <c r="F113" s="92"/>
      <c r="G113" s="92"/>
      <c r="H113" s="92"/>
      <c r="I113" s="94">
        <v>174944.39</v>
      </c>
    </row>
  </sheetData>
  <mergeCells count="12">
    <mergeCell ref="A13:I13"/>
    <mergeCell ref="A112:I112"/>
    <mergeCell ref="A110:I110"/>
    <mergeCell ref="A1:I4"/>
    <mergeCell ref="A8:B8"/>
    <mergeCell ref="A9:I9"/>
    <mergeCell ref="E11:I11"/>
    <mergeCell ref="A12:D12"/>
    <mergeCell ref="E12:I12"/>
    <mergeCell ref="A5:I5"/>
    <mergeCell ref="A7:I7"/>
    <mergeCell ref="A10:I10"/>
  </mergeCells>
  <phoneticPr fontId="2" type="noConversion"/>
  <pageMargins left="0.51181102362204722" right="0.51181102362204722" top="0.78740157480314965" bottom="0.78740157480314965" header="0.31496062992125984" footer="0.31496062992125984"/>
  <pageSetup paperSize="9" scale="60" orientation="portrait" r:id="rId1"/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view="pageBreakPreview" zoomScale="60" zoomScaleNormal="85" workbookViewId="0">
      <selection activeCell="O16" sqref="O16"/>
    </sheetView>
  </sheetViews>
  <sheetFormatPr defaultRowHeight="12.75" x14ac:dyDescent="0.2"/>
  <cols>
    <col min="1" max="1" width="8.140625" style="5" customWidth="1"/>
    <col min="2" max="2" width="45.7109375" style="5" bestFit="1" customWidth="1"/>
    <col min="3" max="5" width="19.85546875" style="5" customWidth="1"/>
    <col min="6" max="9" width="19.85546875" style="5" hidden="1" customWidth="1"/>
    <col min="10" max="10" width="19.85546875" style="20" customWidth="1"/>
    <col min="11" max="11" width="19.85546875" style="5" bestFit="1" customWidth="1"/>
    <col min="12" max="256" width="8.85546875" style="5"/>
    <col min="257" max="257" width="6.28515625" style="5" bestFit="1" customWidth="1"/>
    <col min="258" max="258" width="72" style="5" bestFit="1" customWidth="1"/>
    <col min="259" max="266" width="19.85546875" style="5" customWidth="1"/>
    <col min="267" max="267" width="19.85546875" style="5" bestFit="1" customWidth="1"/>
    <col min="268" max="512" width="8.85546875" style="5"/>
    <col min="513" max="513" width="6.28515625" style="5" bestFit="1" customWidth="1"/>
    <col min="514" max="514" width="72" style="5" bestFit="1" customWidth="1"/>
    <col min="515" max="522" width="19.85546875" style="5" customWidth="1"/>
    <col min="523" max="523" width="19.85546875" style="5" bestFit="1" customWidth="1"/>
    <col min="524" max="768" width="8.85546875" style="5"/>
    <col min="769" max="769" width="6.28515625" style="5" bestFit="1" customWidth="1"/>
    <col min="770" max="770" width="72" style="5" bestFit="1" customWidth="1"/>
    <col min="771" max="778" width="19.85546875" style="5" customWidth="1"/>
    <col min="779" max="779" width="19.85546875" style="5" bestFit="1" customWidth="1"/>
    <col min="780" max="1024" width="8.85546875" style="5"/>
    <col min="1025" max="1025" width="6.28515625" style="5" bestFit="1" customWidth="1"/>
    <col min="1026" max="1026" width="72" style="5" bestFit="1" customWidth="1"/>
    <col min="1027" max="1034" width="19.85546875" style="5" customWidth="1"/>
    <col min="1035" max="1035" width="19.85546875" style="5" bestFit="1" customWidth="1"/>
    <col min="1036" max="1280" width="8.85546875" style="5"/>
    <col min="1281" max="1281" width="6.28515625" style="5" bestFit="1" customWidth="1"/>
    <col min="1282" max="1282" width="72" style="5" bestFit="1" customWidth="1"/>
    <col min="1283" max="1290" width="19.85546875" style="5" customWidth="1"/>
    <col min="1291" max="1291" width="19.85546875" style="5" bestFit="1" customWidth="1"/>
    <col min="1292" max="1536" width="8.85546875" style="5"/>
    <col min="1537" max="1537" width="6.28515625" style="5" bestFit="1" customWidth="1"/>
    <col min="1538" max="1538" width="72" style="5" bestFit="1" customWidth="1"/>
    <col min="1539" max="1546" width="19.85546875" style="5" customWidth="1"/>
    <col min="1547" max="1547" width="19.85546875" style="5" bestFit="1" customWidth="1"/>
    <col min="1548" max="1792" width="8.85546875" style="5"/>
    <col min="1793" max="1793" width="6.28515625" style="5" bestFit="1" customWidth="1"/>
    <col min="1794" max="1794" width="72" style="5" bestFit="1" customWidth="1"/>
    <col min="1795" max="1802" width="19.85546875" style="5" customWidth="1"/>
    <col min="1803" max="1803" width="19.85546875" style="5" bestFit="1" customWidth="1"/>
    <col min="1804" max="2048" width="8.85546875" style="5"/>
    <col min="2049" max="2049" width="6.28515625" style="5" bestFit="1" customWidth="1"/>
    <col min="2050" max="2050" width="72" style="5" bestFit="1" customWidth="1"/>
    <col min="2051" max="2058" width="19.85546875" style="5" customWidth="1"/>
    <col min="2059" max="2059" width="19.85546875" style="5" bestFit="1" customWidth="1"/>
    <col min="2060" max="2304" width="8.85546875" style="5"/>
    <col min="2305" max="2305" width="6.28515625" style="5" bestFit="1" customWidth="1"/>
    <col min="2306" max="2306" width="72" style="5" bestFit="1" customWidth="1"/>
    <col min="2307" max="2314" width="19.85546875" style="5" customWidth="1"/>
    <col min="2315" max="2315" width="19.85546875" style="5" bestFit="1" customWidth="1"/>
    <col min="2316" max="2560" width="8.85546875" style="5"/>
    <col min="2561" max="2561" width="6.28515625" style="5" bestFit="1" customWidth="1"/>
    <col min="2562" max="2562" width="72" style="5" bestFit="1" customWidth="1"/>
    <col min="2563" max="2570" width="19.85546875" style="5" customWidth="1"/>
    <col min="2571" max="2571" width="19.85546875" style="5" bestFit="1" customWidth="1"/>
    <col min="2572" max="2816" width="8.85546875" style="5"/>
    <col min="2817" max="2817" width="6.28515625" style="5" bestFit="1" customWidth="1"/>
    <col min="2818" max="2818" width="72" style="5" bestFit="1" customWidth="1"/>
    <col min="2819" max="2826" width="19.85546875" style="5" customWidth="1"/>
    <col min="2827" max="2827" width="19.85546875" style="5" bestFit="1" customWidth="1"/>
    <col min="2828" max="3072" width="8.85546875" style="5"/>
    <col min="3073" max="3073" width="6.28515625" style="5" bestFit="1" customWidth="1"/>
    <col min="3074" max="3074" width="72" style="5" bestFit="1" customWidth="1"/>
    <col min="3075" max="3082" width="19.85546875" style="5" customWidth="1"/>
    <col min="3083" max="3083" width="19.85546875" style="5" bestFit="1" customWidth="1"/>
    <col min="3084" max="3328" width="8.85546875" style="5"/>
    <col min="3329" max="3329" width="6.28515625" style="5" bestFit="1" customWidth="1"/>
    <col min="3330" max="3330" width="72" style="5" bestFit="1" customWidth="1"/>
    <col min="3331" max="3338" width="19.85546875" style="5" customWidth="1"/>
    <col min="3339" max="3339" width="19.85546875" style="5" bestFit="1" customWidth="1"/>
    <col min="3340" max="3584" width="8.85546875" style="5"/>
    <col min="3585" max="3585" width="6.28515625" style="5" bestFit="1" customWidth="1"/>
    <col min="3586" max="3586" width="72" style="5" bestFit="1" customWidth="1"/>
    <col min="3587" max="3594" width="19.85546875" style="5" customWidth="1"/>
    <col min="3595" max="3595" width="19.85546875" style="5" bestFit="1" customWidth="1"/>
    <col min="3596" max="3840" width="8.85546875" style="5"/>
    <col min="3841" max="3841" width="6.28515625" style="5" bestFit="1" customWidth="1"/>
    <col min="3842" max="3842" width="72" style="5" bestFit="1" customWidth="1"/>
    <col min="3843" max="3850" width="19.85546875" style="5" customWidth="1"/>
    <col min="3851" max="3851" width="19.85546875" style="5" bestFit="1" customWidth="1"/>
    <col min="3852" max="4096" width="8.85546875" style="5"/>
    <col min="4097" max="4097" width="6.28515625" style="5" bestFit="1" customWidth="1"/>
    <col min="4098" max="4098" width="72" style="5" bestFit="1" customWidth="1"/>
    <col min="4099" max="4106" width="19.85546875" style="5" customWidth="1"/>
    <col min="4107" max="4107" width="19.85546875" style="5" bestFit="1" customWidth="1"/>
    <col min="4108" max="4352" width="8.85546875" style="5"/>
    <col min="4353" max="4353" width="6.28515625" style="5" bestFit="1" customWidth="1"/>
    <col min="4354" max="4354" width="72" style="5" bestFit="1" customWidth="1"/>
    <col min="4355" max="4362" width="19.85546875" style="5" customWidth="1"/>
    <col min="4363" max="4363" width="19.85546875" style="5" bestFit="1" customWidth="1"/>
    <col min="4364" max="4608" width="8.85546875" style="5"/>
    <col min="4609" max="4609" width="6.28515625" style="5" bestFit="1" customWidth="1"/>
    <col min="4610" max="4610" width="72" style="5" bestFit="1" customWidth="1"/>
    <col min="4611" max="4618" width="19.85546875" style="5" customWidth="1"/>
    <col min="4619" max="4619" width="19.85546875" style="5" bestFit="1" customWidth="1"/>
    <col min="4620" max="4864" width="8.85546875" style="5"/>
    <col min="4865" max="4865" width="6.28515625" style="5" bestFit="1" customWidth="1"/>
    <col min="4866" max="4866" width="72" style="5" bestFit="1" customWidth="1"/>
    <col min="4867" max="4874" width="19.85546875" style="5" customWidth="1"/>
    <col min="4875" max="4875" width="19.85546875" style="5" bestFit="1" customWidth="1"/>
    <col min="4876" max="5120" width="8.85546875" style="5"/>
    <col min="5121" max="5121" width="6.28515625" style="5" bestFit="1" customWidth="1"/>
    <col min="5122" max="5122" width="72" style="5" bestFit="1" customWidth="1"/>
    <col min="5123" max="5130" width="19.85546875" style="5" customWidth="1"/>
    <col min="5131" max="5131" width="19.85546875" style="5" bestFit="1" customWidth="1"/>
    <col min="5132" max="5376" width="8.85546875" style="5"/>
    <col min="5377" max="5377" width="6.28515625" style="5" bestFit="1" customWidth="1"/>
    <col min="5378" max="5378" width="72" style="5" bestFit="1" customWidth="1"/>
    <col min="5379" max="5386" width="19.85546875" style="5" customWidth="1"/>
    <col min="5387" max="5387" width="19.85546875" style="5" bestFit="1" customWidth="1"/>
    <col min="5388" max="5632" width="8.85546875" style="5"/>
    <col min="5633" max="5633" width="6.28515625" style="5" bestFit="1" customWidth="1"/>
    <col min="5634" max="5634" width="72" style="5" bestFit="1" customWidth="1"/>
    <col min="5635" max="5642" width="19.85546875" style="5" customWidth="1"/>
    <col min="5643" max="5643" width="19.85546875" style="5" bestFit="1" customWidth="1"/>
    <col min="5644" max="5888" width="8.85546875" style="5"/>
    <col min="5889" max="5889" width="6.28515625" style="5" bestFit="1" customWidth="1"/>
    <col min="5890" max="5890" width="72" style="5" bestFit="1" customWidth="1"/>
    <col min="5891" max="5898" width="19.85546875" style="5" customWidth="1"/>
    <col min="5899" max="5899" width="19.85546875" style="5" bestFit="1" customWidth="1"/>
    <col min="5900" max="6144" width="8.85546875" style="5"/>
    <col min="6145" max="6145" width="6.28515625" style="5" bestFit="1" customWidth="1"/>
    <col min="6146" max="6146" width="72" style="5" bestFit="1" customWidth="1"/>
    <col min="6147" max="6154" width="19.85546875" style="5" customWidth="1"/>
    <col min="6155" max="6155" width="19.85546875" style="5" bestFit="1" customWidth="1"/>
    <col min="6156" max="6400" width="8.85546875" style="5"/>
    <col min="6401" max="6401" width="6.28515625" style="5" bestFit="1" customWidth="1"/>
    <col min="6402" max="6402" width="72" style="5" bestFit="1" customWidth="1"/>
    <col min="6403" max="6410" width="19.85546875" style="5" customWidth="1"/>
    <col min="6411" max="6411" width="19.85546875" style="5" bestFit="1" customWidth="1"/>
    <col min="6412" max="6656" width="8.85546875" style="5"/>
    <col min="6657" max="6657" width="6.28515625" style="5" bestFit="1" customWidth="1"/>
    <col min="6658" max="6658" width="72" style="5" bestFit="1" customWidth="1"/>
    <col min="6659" max="6666" width="19.85546875" style="5" customWidth="1"/>
    <col min="6667" max="6667" width="19.85546875" style="5" bestFit="1" customWidth="1"/>
    <col min="6668" max="6912" width="8.85546875" style="5"/>
    <col min="6913" max="6913" width="6.28515625" style="5" bestFit="1" customWidth="1"/>
    <col min="6914" max="6914" width="72" style="5" bestFit="1" customWidth="1"/>
    <col min="6915" max="6922" width="19.85546875" style="5" customWidth="1"/>
    <col min="6923" max="6923" width="19.85546875" style="5" bestFit="1" customWidth="1"/>
    <col min="6924" max="7168" width="8.85546875" style="5"/>
    <col min="7169" max="7169" width="6.28515625" style="5" bestFit="1" customWidth="1"/>
    <col min="7170" max="7170" width="72" style="5" bestFit="1" customWidth="1"/>
    <col min="7171" max="7178" width="19.85546875" style="5" customWidth="1"/>
    <col min="7179" max="7179" width="19.85546875" style="5" bestFit="1" customWidth="1"/>
    <col min="7180" max="7424" width="8.85546875" style="5"/>
    <col min="7425" max="7425" width="6.28515625" style="5" bestFit="1" customWidth="1"/>
    <col min="7426" max="7426" width="72" style="5" bestFit="1" customWidth="1"/>
    <col min="7427" max="7434" width="19.85546875" style="5" customWidth="1"/>
    <col min="7435" max="7435" width="19.85546875" style="5" bestFit="1" customWidth="1"/>
    <col min="7436" max="7680" width="8.85546875" style="5"/>
    <col min="7681" max="7681" width="6.28515625" style="5" bestFit="1" customWidth="1"/>
    <col min="7682" max="7682" width="72" style="5" bestFit="1" customWidth="1"/>
    <col min="7683" max="7690" width="19.85546875" style="5" customWidth="1"/>
    <col min="7691" max="7691" width="19.85546875" style="5" bestFit="1" customWidth="1"/>
    <col min="7692" max="7936" width="8.85546875" style="5"/>
    <col min="7937" max="7937" width="6.28515625" style="5" bestFit="1" customWidth="1"/>
    <col min="7938" max="7938" width="72" style="5" bestFit="1" customWidth="1"/>
    <col min="7939" max="7946" width="19.85546875" style="5" customWidth="1"/>
    <col min="7947" max="7947" width="19.85546875" style="5" bestFit="1" customWidth="1"/>
    <col min="7948" max="8192" width="8.85546875" style="5"/>
    <col min="8193" max="8193" width="6.28515625" style="5" bestFit="1" customWidth="1"/>
    <col min="8194" max="8194" width="72" style="5" bestFit="1" customWidth="1"/>
    <col min="8195" max="8202" width="19.85546875" style="5" customWidth="1"/>
    <col min="8203" max="8203" width="19.85546875" style="5" bestFit="1" customWidth="1"/>
    <col min="8204" max="8448" width="8.85546875" style="5"/>
    <col min="8449" max="8449" width="6.28515625" style="5" bestFit="1" customWidth="1"/>
    <col min="8450" max="8450" width="72" style="5" bestFit="1" customWidth="1"/>
    <col min="8451" max="8458" width="19.85546875" style="5" customWidth="1"/>
    <col min="8459" max="8459" width="19.85546875" style="5" bestFit="1" customWidth="1"/>
    <col min="8460" max="8704" width="8.85546875" style="5"/>
    <col min="8705" max="8705" width="6.28515625" style="5" bestFit="1" customWidth="1"/>
    <col min="8706" max="8706" width="72" style="5" bestFit="1" customWidth="1"/>
    <col min="8707" max="8714" width="19.85546875" style="5" customWidth="1"/>
    <col min="8715" max="8715" width="19.85546875" style="5" bestFit="1" customWidth="1"/>
    <col min="8716" max="8960" width="8.85546875" style="5"/>
    <col min="8961" max="8961" width="6.28515625" style="5" bestFit="1" customWidth="1"/>
    <col min="8962" max="8962" width="72" style="5" bestFit="1" customWidth="1"/>
    <col min="8963" max="8970" width="19.85546875" style="5" customWidth="1"/>
    <col min="8971" max="8971" width="19.85546875" style="5" bestFit="1" customWidth="1"/>
    <col min="8972" max="9216" width="8.85546875" style="5"/>
    <col min="9217" max="9217" width="6.28515625" style="5" bestFit="1" customWidth="1"/>
    <col min="9218" max="9218" width="72" style="5" bestFit="1" customWidth="1"/>
    <col min="9219" max="9226" width="19.85546875" style="5" customWidth="1"/>
    <col min="9227" max="9227" width="19.85546875" style="5" bestFit="1" customWidth="1"/>
    <col min="9228" max="9472" width="8.85546875" style="5"/>
    <col min="9473" max="9473" width="6.28515625" style="5" bestFit="1" customWidth="1"/>
    <col min="9474" max="9474" width="72" style="5" bestFit="1" customWidth="1"/>
    <col min="9475" max="9482" width="19.85546875" style="5" customWidth="1"/>
    <col min="9483" max="9483" width="19.85546875" style="5" bestFit="1" customWidth="1"/>
    <col min="9484" max="9728" width="8.85546875" style="5"/>
    <col min="9729" max="9729" width="6.28515625" style="5" bestFit="1" customWidth="1"/>
    <col min="9730" max="9730" width="72" style="5" bestFit="1" customWidth="1"/>
    <col min="9731" max="9738" width="19.85546875" style="5" customWidth="1"/>
    <col min="9739" max="9739" width="19.85546875" style="5" bestFit="1" customWidth="1"/>
    <col min="9740" max="9984" width="8.85546875" style="5"/>
    <col min="9985" max="9985" width="6.28515625" style="5" bestFit="1" customWidth="1"/>
    <col min="9986" max="9986" width="72" style="5" bestFit="1" customWidth="1"/>
    <col min="9987" max="9994" width="19.85546875" style="5" customWidth="1"/>
    <col min="9995" max="9995" width="19.85546875" style="5" bestFit="1" customWidth="1"/>
    <col min="9996" max="10240" width="8.85546875" style="5"/>
    <col min="10241" max="10241" width="6.28515625" style="5" bestFit="1" customWidth="1"/>
    <col min="10242" max="10242" width="72" style="5" bestFit="1" customWidth="1"/>
    <col min="10243" max="10250" width="19.85546875" style="5" customWidth="1"/>
    <col min="10251" max="10251" width="19.85546875" style="5" bestFit="1" customWidth="1"/>
    <col min="10252" max="10496" width="8.85546875" style="5"/>
    <col min="10497" max="10497" width="6.28515625" style="5" bestFit="1" customWidth="1"/>
    <col min="10498" max="10498" width="72" style="5" bestFit="1" customWidth="1"/>
    <col min="10499" max="10506" width="19.85546875" style="5" customWidth="1"/>
    <col min="10507" max="10507" width="19.85546875" style="5" bestFit="1" customWidth="1"/>
    <col min="10508" max="10752" width="8.85546875" style="5"/>
    <col min="10753" max="10753" width="6.28515625" style="5" bestFit="1" customWidth="1"/>
    <col min="10754" max="10754" width="72" style="5" bestFit="1" customWidth="1"/>
    <col min="10755" max="10762" width="19.85546875" style="5" customWidth="1"/>
    <col min="10763" max="10763" width="19.85546875" style="5" bestFit="1" customWidth="1"/>
    <col min="10764" max="11008" width="8.85546875" style="5"/>
    <col min="11009" max="11009" width="6.28515625" style="5" bestFit="1" customWidth="1"/>
    <col min="11010" max="11010" width="72" style="5" bestFit="1" customWidth="1"/>
    <col min="11011" max="11018" width="19.85546875" style="5" customWidth="1"/>
    <col min="11019" max="11019" width="19.85546875" style="5" bestFit="1" customWidth="1"/>
    <col min="11020" max="11264" width="8.85546875" style="5"/>
    <col min="11265" max="11265" width="6.28515625" style="5" bestFit="1" customWidth="1"/>
    <col min="11266" max="11266" width="72" style="5" bestFit="1" customWidth="1"/>
    <col min="11267" max="11274" width="19.85546875" style="5" customWidth="1"/>
    <col min="11275" max="11275" width="19.85546875" style="5" bestFit="1" customWidth="1"/>
    <col min="11276" max="11520" width="8.85546875" style="5"/>
    <col min="11521" max="11521" width="6.28515625" style="5" bestFit="1" customWidth="1"/>
    <col min="11522" max="11522" width="72" style="5" bestFit="1" customWidth="1"/>
    <col min="11523" max="11530" width="19.85546875" style="5" customWidth="1"/>
    <col min="11531" max="11531" width="19.85546875" style="5" bestFit="1" customWidth="1"/>
    <col min="11532" max="11776" width="8.85546875" style="5"/>
    <col min="11777" max="11777" width="6.28515625" style="5" bestFit="1" customWidth="1"/>
    <col min="11778" max="11778" width="72" style="5" bestFit="1" customWidth="1"/>
    <col min="11779" max="11786" width="19.85546875" style="5" customWidth="1"/>
    <col min="11787" max="11787" width="19.85546875" style="5" bestFit="1" customWidth="1"/>
    <col min="11788" max="12032" width="8.85546875" style="5"/>
    <col min="12033" max="12033" width="6.28515625" style="5" bestFit="1" customWidth="1"/>
    <col min="12034" max="12034" width="72" style="5" bestFit="1" customWidth="1"/>
    <col min="12035" max="12042" width="19.85546875" style="5" customWidth="1"/>
    <col min="12043" max="12043" width="19.85546875" style="5" bestFit="1" customWidth="1"/>
    <col min="12044" max="12288" width="8.85546875" style="5"/>
    <col min="12289" max="12289" width="6.28515625" style="5" bestFit="1" customWidth="1"/>
    <col min="12290" max="12290" width="72" style="5" bestFit="1" customWidth="1"/>
    <col min="12291" max="12298" width="19.85546875" style="5" customWidth="1"/>
    <col min="12299" max="12299" width="19.85546875" style="5" bestFit="1" customWidth="1"/>
    <col min="12300" max="12544" width="8.85546875" style="5"/>
    <col min="12545" max="12545" width="6.28515625" style="5" bestFit="1" customWidth="1"/>
    <col min="12546" max="12546" width="72" style="5" bestFit="1" customWidth="1"/>
    <col min="12547" max="12554" width="19.85546875" style="5" customWidth="1"/>
    <col min="12555" max="12555" width="19.85546875" style="5" bestFit="1" customWidth="1"/>
    <col min="12556" max="12800" width="8.85546875" style="5"/>
    <col min="12801" max="12801" width="6.28515625" style="5" bestFit="1" customWidth="1"/>
    <col min="12802" max="12802" width="72" style="5" bestFit="1" customWidth="1"/>
    <col min="12803" max="12810" width="19.85546875" style="5" customWidth="1"/>
    <col min="12811" max="12811" width="19.85546875" style="5" bestFit="1" customWidth="1"/>
    <col min="12812" max="13056" width="8.85546875" style="5"/>
    <col min="13057" max="13057" width="6.28515625" style="5" bestFit="1" customWidth="1"/>
    <col min="13058" max="13058" width="72" style="5" bestFit="1" customWidth="1"/>
    <col min="13059" max="13066" width="19.85546875" style="5" customWidth="1"/>
    <col min="13067" max="13067" width="19.85546875" style="5" bestFit="1" customWidth="1"/>
    <col min="13068" max="13312" width="8.85546875" style="5"/>
    <col min="13313" max="13313" width="6.28515625" style="5" bestFit="1" customWidth="1"/>
    <col min="13314" max="13314" width="72" style="5" bestFit="1" customWidth="1"/>
    <col min="13315" max="13322" width="19.85546875" style="5" customWidth="1"/>
    <col min="13323" max="13323" width="19.85546875" style="5" bestFit="1" customWidth="1"/>
    <col min="13324" max="13568" width="8.85546875" style="5"/>
    <col min="13569" max="13569" width="6.28515625" style="5" bestFit="1" customWidth="1"/>
    <col min="13570" max="13570" width="72" style="5" bestFit="1" customWidth="1"/>
    <col min="13571" max="13578" width="19.85546875" style="5" customWidth="1"/>
    <col min="13579" max="13579" width="19.85546875" style="5" bestFit="1" customWidth="1"/>
    <col min="13580" max="13824" width="8.85546875" style="5"/>
    <col min="13825" max="13825" width="6.28515625" style="5" bestFit="1" customWidth="1"/>
    <col min="13826" max="13826" width="72" style="5" bestFit="1" customWidth="1"/>
    <col min="13827" max="13834" width="19.85546875" style="5" customWidth="1"/>
    <col min="13835" max="13835" width="19.85546875" style="5" bestFit="1" customWidth="1"/>
    <col min="13836" max="14080" width="8.85546875" style="5"/>
    <col min="14081" max="14081" width="6.28515625" style="5" bestFit="1" customWidth="1"/>
    <col min="14082" max="14082" width="72" style="5" bestFit="1" customWidth="1"/>
    <col min="14083" max="14090" width="19.85546875" style="5" customWidth="1"/>
    <col min="14091" max="14091" width="19.85546875" style="5" bestFit="1" customWidth="1"/>
    <col min="14092" max="14336" width="8.85546875" style="5"/>
    <col min="14337" max="14337" width="6.28515625" style="5" bestFit="1" customWidth="1"/>
    <col min="14338" max="14338" width="72" style="5" bestFit="1" customWidth="1"/>
    <col min="14339" max="14346" width="19.85546875" style="5" customWidth="1"/>
    <col min="14347" max="14347" width="19.85546875" style="5" bestFit="1" customWidth="1"/>
    <col min="14348" max="14592" width="8.85546875" style="5"/>
    <col min="14593" max="14593" width="6.28515625" style="5" bestFit="1" customWidth="1"/>
    <col min="14594" max="14594" width="72" style="5" bestFit="1" customWidth="1"/>
    <col min="14595" max="14602" width="19.85546875" style="5" customWidth="1"/>
    <col min="14603" max="14603" width="19.85546875" style="5" bestFit="1" customWidth="1"/>
    <col min="14604" max="14848" width="8.85546875" style="5"/>
    <col min="14849" max="14849" width="6.28515625" style="5" bestFit="1" customWidth="1"/>
    <col min="14850" max="14850" width="72" style="5" bestFit="1" customWidth="1"/>
    <col min="14851" max="14858" width="19.85546875" style="5" customWidth="1"/>
    <col min="14859" max="14859" width="19.85546875" style="5" bestFit="1" customWidth="1"/>
    <col min="14860" max="15104" width="8.85546875" style="5"/>
    <col min="15105" max="15105" width="6.28515625" style="5" bestFit="1" customWidth="1"/>
    <col min="15106" max="15106" width="72" style="5" bestFit="1" customWidth="1"/>
    <col min="15107" max="15114" width="19.85546875" style="5" customWidth="1"/>
    <col min="15115" max="15115" width="19.85546875" style="5" bestFit="1" customWidth="1"/>
    <col min="15116" max="15360" width="8.85546875" style="5"/>
    <col min="15361" max="15361" width="6.28515625" style="5" bestFit="1" customWidth="1"/>
    <col min="15362" max="15362" width="72" style="5" bestFit="1" customWidth="1"/>
    <col min="15363" max="15370" width="19.85546875" style="5" customWidth="1"/>
    <col min="15371" max="15371" width="19.85546875" style="5" bestFit="1" customWidth="1"/>
    <col min="15372" max="15616" width="8.85546875" style="5"/>
    <col min="15617" max="15617" width="6.28515625" style="5" bestFit="1" customWidth="1"/>
    <col min="15618" max="15618" width="72" style="5" bestFit="1" customWidth="1"/>
    <col min="15619" max="15626" width="19.85546875" style="5" customWidth="1"/>
    <col min="15627" max="15627" width="19.85546875" style="5" bestFit="1" customWidth="1"/>
    <col min="15628" max="15872" width="8.85546875" style="5"/>
    <col min="15873" max="15873" width="6.28515625" style="5" bestFit="1" customWidth="1"/>
    <col min="15874" max="15874" width="72" style="5" bestFit="1" customWidth="1"/>
    <col min="15875" max="15882" width="19.85546875" style="5" customWidth="1"/>
    <col min="15883" max="15883" width="19.85546875" style="5" bestFit="1" customWidth="1"/>
    <col min="15884" max="16128" width="8.85546875" style="5"/>
    <col min="16129" max="16129" width="6.28515625" style="5" bestFit="1" customWidth="1"/>
    <col min="16130" max="16130" width="72" style="5" bestFit="1" customWidth="1"/>
    <col min="16131" max="16138" width="19.85546875" style="5" customWidth="1"/>
    <col min="16139" max="16139" width="19.85546875" style="5" bestFit="1" customWidth="1"/>
    <col min="16140" max="16384" width="8.85546875" style="5"/>
  </cols>
  <sheetData>
    <row r="1" spans="1:1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ht="45.75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ht="12.7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">
      <c r="A6" s="44" t="s">
        <v>253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5.75" x14ac:dyDescent="0.2">
      <c r="A9" s="50" t="s">
        <v>254</v>
      </c>
      <c r="B9" s="51" t="s">
        <v>255</v>
      </c>
      <c r="C9" s="50" t="s">
        <v>256</v>
      </c>
      <c r="D9" s="50"/>
      <c r="E9" s="50"/>
      <c r="F9" s="50"/>
      <c r="G9" s="50"/>
      <c r="H9" s="50"/>
      <c r="I9" s="50"/>
      <c r="J9" s="52" t="s">
        <v>257</v>
      </c>
      <c r="K9" s="53"/>
    </row>
    <row r="10" spans="1:11" ht="15.75" x14ac:dyDescent="0.2">
      <c r="A10" s="50"/>
      <c r="B10" s="51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54"/>
      <c r="K10" s="55"/>
    </row>
    <row r="11" spans="1:11" ht="15.75" x14ac:dyDescent="0.2">
      <c r="A11" s="40">
        <v>1</v>
      </c>
      <c r="B11" s="41" t="str">
        <f>'POSTO DE SAÚDE - Mocoto - Senad'!D15</f>
        <v>SERVIÇOS COMPLEMENTARES</v>
      </c>
      <c r="C11" s="21">
        <v>1</v>
      </c>
      <c r="D11" s="7"/>
      <c r="E11" s="7"/>
      <c r="F11" s="7"/>
      <c r="G11" s="7"/>
      <c r="H11" s="7"/>
      <c r="I11" s="7"/>
      <c r="J11" s="7">
        <f t="shared" ref="J11:J44" si="0">SUM(C11:I11)</f>
        <v>1</v>
      </c>
      <c r="K11" s="43">
        <f>'POSTO DE SAÚDE - Mocoto - Senad'!I20</f>
        <v>8310.9599999999991</v>
      </c>
    </row>
    <row r="12" spans="1:11" ht="15.75" x14ac:dyDescent="0.2">
      <c r="A12" s="40"/>
      <c r="B12" s="42"/>
      <c r="C12" s="8">
        <f>C11*$K$11</f>
        <v>8310.9599999999991</v>
      </c>
      <c r="D12" s="8"/>
      <c r="E12" s="8"/>
      <c r="F12" s="8"/>
      <c r="G12" s="9"/>
      <c r="H12" s="9"/>
      <c r="I12" s="9"/>
      <c r="J12" s="10">
        <f t="shared" si="0"/>
        <v>8310.9599999999991</v>
      </c>
      <c r="K12" s="43"/>
    </row>
    <row r="13" spans="1:11" ht="15.75" x14ac:dyDescent="0.2">
      <c r="A13" s="40">
        <v>2</v>
      </c>
      <c r="B13" s="42" t="str">
        <f>'POSTO DE SAÚDE - Mocoto - Senad'!D21</f>
        <v>MOVIMENTO DE TERRA</v>
      </c>
      <c r="C13" s="21">
        <v>1</v>
      </c>
      <c r="D13" s="7"/>
      <c r="E13" s="7"/>
      <c r="F13" s="7"/>
      <c r="G13" s="7"/>
      <c r="H13" s="7"/>
      <c r="I13" s="7"/>
      <c r="J13" s="7">
        <f t="shared" si="0"/>
        <v>1</v>
      </c>
      <c r="K13" s="43">
        <f>'POSTO DE SAÚDE - Mocoto - Senad'!I24</f>
        <v>2485.6799999999998</v>
      </c>
    </row>
    <row r="14" spans="1:11" ht="15.75" x14ac:dyDescent="0.2">
      <c r="A14" s="40"/>
      <c r="B14" s="42"/>
      <c r="C14" s="8">
        <f>C13*$K$13</f>
        <v>2485.6799999999998</v>
      </c>
      <c r="D14" s="8"/>
      <c r="E14" s="8"/>
      <c r="F14" s="8"/>
      <c r="G14" s="9"/>
      <c r="H14" s="9"/>
      <c r="I14" s="9"/>
      <c r="J14" s="10">
        <f t="shared" si="0"/>
        <v>2485.6799999999998</v>
      </c>
      <c r="K14" s="43"/>
    </row>
    <row r="15" spans="1:11" ht="15.75" x14ac:dyDescent="0.2">
      <c r="A15" s="40">
        <v>3</v>
      </c>
      <c r="B15" s="42" t="str">
        <f>'POSTO DE SAÚDE - Mocoto - Senad'!D25</f>
        <v>FUNDAÇÕES</v>
      </c>
      <c r="C15" s="21">
        <v>1</v>
      </c>
      <c r="D15" s="7"/>
      <c r="E15" s="7"/>
      <c r="F15" s="7"/>
      <c r="G15" s="7"/>
      <c r="H15" s="7"/>
      <c r="I15" s="7"/>
      <c r="J15" s="7">
        <f t="shared" si="0"/>
        <v>1</v>
      </c>
      <c r="K15" s="43">
        <f>'POSTO DE SAÚDE - Mocoto - Senad'!I28</f>
        <v>11921.7</v>
      </c>
    </row>
    <row r="16" spans="1:11" ht="15.75" x14ac:dyDescent="0.2">
      <c r="A16" s="40"/>
      <c r="B16" s="42"/>
      <c r="C16" s="8">
        <f>C15*$K$15</f>
        <v>11921.7</v>
      </c>
      <c r="D16" s="8"/>
      <c r="E16" s="11"/>
      <c r="F16" s="12"/>
      <c r="G16" s="13"/>
      <c r="H16" s="13"/>
      <c r="I16" s="13"/>
      <c r="J16" s="10">
        <f t="shared" si="0"/>
        <v>11921.7</v>
      </c>
      <c r="K16" s="43"/>
    </row>
    <row r="17" spans="1:11" ht="15.75" x14ac:dyDescent="0.2">
      <c r="A17" s="40">
        <v>4</v>
      </c>
      <c r="B17" s="42" t="str">
        <f>'POSTO DE SAÚDE - Mocoto - Senad'!D29</f>
        <v>ESTRUTURA</v>
      </c>
      <c r="C17" s="21">
        <v>0.8</v>
      </c>
      <c r="D17" s="21">
        <v>0.2</v>
      </c>
      <c r="E17" s="7"/>
      <c r="F17" s="7"/>
      <c r="G17" s="7"/>
      <c r="H17" s="7"/>
      <c r="I17" s="7"/>
      <c r="J17" s="7">
        <f t="shared" si="0"/>
        <v>1</v>
      </c>
      <c r="K17" s="43">
        <f>'POSTO DE SAÚDE - Mocoto - Senad'!I35</f>
        <v>7863.14</v>
      </c>
    </row>
    <row r="18" spans="1:11" ht="15.75" x14ac:dyDescent="0.2">
      <c r="A18" s="40"/>
      <c r="B18" s="42"/>
      <c r="C18" s="8">
        <f>C17*$K$17</f>
        <v>6290.5120000000006</v>
      </c>
      <c r="D18" s="8">
        <f>D17*$K$17</f>
        <v>1572.6280000000002</v>
      </c>
      <c r="E18" s="8"/>
      <c r="F18" s="14"/>
      <c r="G18" s="13"/>
      <c r="H18" s="13"/>
      <c r="I18" s="13"/>
      <c r="J18" s="10">
        <f t="shared" si="0"/>
        <v>7863.1400000000012</v>
      </c>
      <c r="K18" s="43"/>
    </row>
    <row r="19" spans="1:11" ht="15.75" x14ac:dyDescent="0.2">
      <c r="A19" s="40">
        <v>5</v>
      </c>
      <c r="B19" s="42" t="str">
        <f>'POSTO DE SAÚDE - Mocoto - Senad'!D36</f>
        <v>PAREDES E PAINEIS</v>
      </c>
      <c r="C19" s="21">
        <v>0.8</v>
      </c>
      <c r="D19" s="21">
        <v>0.2</v>
      </c>
      <c r="E19" s="7"/>
      <c r="F19" s="7"/>
      <c r="G19" s="7"/>
      <c r="H19" s="7"/>
      <c r="I19" s="7"/>
      <c r="J19" s="7">
        <f t="shared" si="0"/>
        <v>1</v>
      </c>
      <c r="K19" s="43">
        <f>'POSTO DE SAÚDE - Mocoto - Senad'!I38</f>
        <v>14649.6</v>
      </c>
    </row>
    <row r="20" spans="1:11" ht="15.75" x14ac:dyDescent="0.2">
      <c r="A20" s="40"/>
      <c r="B20" s="42"/>
      <c r="C20" s="8">
        <f>C19*$K$19</f>
        <v>11719.68</v>
      </c>
      <c r="D20" s="8">
        <f>D19*$K$19</f>
        <v>2929.92</v>
      </c>
      <c r="E20" s="8"/>
      <c r="F20" s="14"/>
      <c r="G20" s="9"/>
      <c r="H20" s="13"/>
      <c r="I20" s="13"/>
      <c r="J20" s="10">
        <f t="shared" si="0"/>
        <v>14649.6</v>
      </c>
      <c r="K20" s="43"/>
    </row>
    <row r="21" spans="1:11" ht="15.75" x14ac:dyDescent="0.2">
      <c r="A21" s="40">
        <v>6</v>
      </c>
      <c r="B21" s="42" t="str">
        <f>'POSTO DE SAÚDE - Mocoto - Senad'!D39</f>
        <v>COBERTURA</v>
      </c>
      <c r="C21" s="7"/>
      <c r="D21" s="21">
        <v>1</v>
      </c>
      <c r="E21" s="7"/>
      <c r="F21" s="7"/>
      <c r="G21" s="7"/>
      <c r="H21" s="7"/>
      <c r="I21" s="7"/>
      <c r="J21" s="7">
        <f t="shared" si="0"/>
        <v>1</v>
      </c>
      <c r="K21" s="43">
        <f>'POSTO DE SAÚDE - Mocoto - Senad'!I44</f>
        <v>28857.59</v>
      </c>
    </row>
    <row r="22" spans="1:11" ht="15.75" x14ac:dyDescent="0.2">
      <c r="A22" s="40"/>
      <c r="B22" s="42"/>
      <c r="C22" s="8"/>
      <c r="D22" s="8">
        <f>D21*$K$21</f>
        <v>28857.59</v>
      </c>
      <c r="E22" s="8"/>
      <c r="F22" s="14"/>
      <c r="G22" s="9"/>
      <c r="H22" s="9"/>
      <c r="I22" s="13"/>
      <c r="J22" s="10">
        <f t="shared" si="0"/>
        <v>28857.59</v>
      </c>
      <c r="K22" s="43"/>
    </row>
    <row r="23" spans="1:11" ht="15.75" x14ac:dyDescent="0.2">
      <c r="A23" s="40">
        <v>7</v>
      </c>
      <c r="B23" s="42" t="str">
        <f>'POSTO DE SAÚDE - Mocoto - Senad'!D45</f>
        <v>IMPERMEABILIZAÇÕES /TRATAMENTOS</v>
      </c>
      <c r="C23" s="7"/>
      <c r="D23" s="21">
        <v>1</v>
      </c>
      <c r="E23" s="7"/>
      <c r="F23" s="7"/>
      <c r="G23" s="7"/>
      <c r="H23" s="7"/>
      <c r="I23" s="7"/>
      <c r="J23" s="7">
        <f t="shared" si="0"/>
        <v>1</v>
      </c>
      <c r="K23" s="43">
        <f>'POSTO DE SAÚDE - Mocoto - Senad'!I47</f>
        <v>211.93</v>
      </c>
    </row>
    <row r="24" spans="1:11" ht="15.75" x14ac:dyDescent="0.2">
      <c r="A24" s="40"/>
      <c r="B24" s="42"/>
      <c r="C24" s="8"/>
      <c r="D24" s="8">
        <f>D23*$K$23</f>
        <v>211.93</v>
      </c>
      <c r="E24" s="8"/>
      <c r="F24" s="14"/>
      <c r="G24" s="9"/>
      <c r="H24" s="9"/>
      <c r="I24" s="13"/>
      <c r="J24" s="10">
        <f t="shared" si="0"/>
        <v>211.93</v>
      </c>
      <c r="K24" s="43"/>
    </row>
    <row r="25" spans="1:11" ht="15.75" x14ac:dyDescent="0.2">
      <c r="A25" s="40">
        <v>8</v>
      </c>
      <c r="B25" s="42" t="str">
        <f>'POSTO DE SAÚDE - Mocoto - Senad'!D48</f>
        <v>ESQUADRIAS</v>
      </c>
      <c r="C25" s="7"/>
      <c r="D25" s="21">
        <v>1</v>
      </c>
      <c r="E25" s="7"/>
      <c r="F25" s="7"/>
      <c r="G25" s="7"/>
      <c r="H25" s="7"/>
      <c r="I25" s="7"/>
      <c r="J25" s="7">
        <f t="shared" si="0"/>
        <v>1</v>
      </c>
      <c r="K25" s="43">
        <f>'POSTO DE SAÚDE - Mocoto - Senad'!I55</f>
        <v>12843.09</v>
      </c>
    </row>
    <row r="26" spans="1:11" ht="15.75" x14ac:dyDescent="0.2">
      <c r="A26" s="40"/>
      <c r="B26" s="42"/>
      <c r="C26" s="11"/>
      <c r="D26" s="8">
        <f>D25*$K$25</f>
        <v>12843.09</v>
      </c>
      <c r="E26" s="8"/>
      <c r="F26" s="14"/>
      <c r="G26" s="9"/>
      <c r="H26" s="9"/>
      <c r="I26" s="13"/>
      <c r="J26" s="10">
        <f t="shared" si="0"/>
        <v>12843.09</v>
      </c>
      <c r="K26" s="43"/>
    </row>
    <row r="27" spans="1:11" ht="15.75" x14ac:dyDescent="0.2">
      <c r="A27" s="40">
        <v>9</v>
      </c>
      <c r="B27" s="42" t="str">
        <f>'POSTO DE SAÚDE - Mocoto - Senad'!D56</f>
        <v>REVESTIMENTOS</v>
      </c>
      <c r="C27" s="7"/>
      <c r="D27" s="7"/>
      <c r="E27" s="21">
        <v>1</v>
      </c>
      <c r="F27" s="7"/>
      <c r="G27" s="7"/>
      <c r="H27" s="7"/>
      <c r="I27" s="7"/>
      <c r="J27" s="7">
        <f t="shared" si="0"/>
        <v>1</v>
      </c>
      <c r="K27" s="43">
        <f>'POSTO DE SAÚDE - Mocoto - Senad'!I61</f>
        <v>25653.759999999998</v>
      </c>
    </row>
    <row r="28" spans="1:11" ht="15.75" x14ac:dyDescent="0.2">
      <c r="A28" s="40"/>
      <c r="B28" s="42"/>
      <c r="C28" s="11"/>
      <c r="D28" s="8"/>
      <c r="E28" s="8">
        <f>E27*$K$27</f>
        <v>25653.759999999998</v>
      </c>
      <c r="F28" s="14"/>
      <c r="G28" s="9"/>
      <c r="H28" s="9"/>
      <c r="I28" s="13"/>
      <c r="J28" s="10">
        <f t="shared" si="0"/>
        <v>25653.759999999998</v>
      </c>
      <c r="K28" s="43"/>
    </row>
    <row r="29" spans="1:11" ht="15.75" x14ac:dyDescent="0.2">
      <c r="A29" s="40">
        <v>10</v>
      </c>
      <c r="B29" s="42" t="str">
        <f>'POSTO DE SAÚDE - Mocoto - Senad'!D62</f>
        <v>RODAPES, SOLEIRAS E PEITORIS</v>
      </c>
      <c r="C29" s="7"/>
      <c r="D29" s="7"/>
      <c r="E29" s="21">
        <v>1</v>
      </c>
      <c r="F29" s="7"/>
      <c r="G29" s="7"/>
      <c r="H29" s="7"/>
      <c r="I29" s="7"/>
      <c r="J29" s="7">
        <f t="shared" si="0"/>
        <v>1</v>
      </c>
      <c r="K29" s="43">
        <f>'POSTO DE SAÚDE - Mocoto - Senad'!I64</f>
        <v>1633.5</v>
      </c>
    </row>
    <row r="30" spans="1:11" ht="15.75" x14ac:dyDescent="0.2">
      <c r="A30" s="40"/>
      <c r="B30" s="42"/>
      <c r="C30" s="8"/>
      <c r="D30" s="8"/>
      <c r="E30" s="8">
        <f>E29*$K$29</f>
        <v>1633.5</v>
      </c>
      <c r="F30" s="14"/>
      <c r="G30" s="9"/>
      <c r="H30" s="9"/>
      <c r="I30" s="13"/>
      <c r="J30" s="10">
        <f t="shared" si="0"/>
        <v>1633.5</v>
      </c>
      <c r="K30" s="43"/>
    </row>
    <row r="31" spans="1:11" ht="15.75" x14ac:dyDescent="0.2">
      <c r="A31" s="40">
        <v>11</v>
      </c>
      <c r="B31" s="42" t="str">
        <f>'POSTO DE SAÚDE - Mocoto - Senad'!D65</f>
        <v>PISOS</v>
      </c>
      <c r="C31" s="7"/>
      <c r="D31" s="21">
        <v>1</v>
      </c>
      <c r="E31" s="7"/>
      <c r="F31" s="7"/>
      <c r="G31" s="7"/>
      <c r="H31" s="7"/>
      <c r="I31" s="7"/>
      <c r="J31" s="7">
        <f t="shared" si="0"/>
        <v>1</v>
      </c>
      <c r="K31" s="43">
        <f>'POSTO DE SAÚDE - Mocoto - Senad'!I69</f>
        <v>21126.2</v>
      </c>
    </row>
    <row r="32" spans="1:11" ht="15.75" x14ac:dyDescent="0.2">
      <c r="A32" s="40"/>
      <c r="B32" s="42"/>
      <c r="C32" s="8"/>
      <c r="D32" s="8">
        <f>D31*$K$31</f>
        <v>21126.2</v>
      </c>
      <c r="E32" s="8"/>
      <c r="F32" s="14"/>
      <c r="G32" s="9"/>
      <c r="H32" s="9"/>
      <c r="I32" s="13"/>
      <c r="J32" s="10">
        <f t="shared" si="0"/>
        <v>21126.2</v>
      </c>
      <c r="K32" s="43"/>
    </row>
    <row r="33" spans="1:11" ht="15.75" x14ac:dyDescent="0.2">
      <c r="A33" s="40">
        <v>12</v>
      </c>
      <c r="B33" s="42" t="str">
        <f>'POSTO DE SAÚDE - Mocoto - Senad'!D70</f>
        <v>FORROS</v>
      </c>
      <c r="C33" s="7"/>
      <c r="D33" s="21">
        <v>1</v>
      </c>
      <c r="E33" s="7"/>
      <c r="F33" s="7"/>
      <c r="G33" s="7"/>
      <c r="H33" s="7"/>
      <c r="I33" s="7"/>
      <c r="J33" s="7">
        <f t="shared" si="0"/>
        <v>1</v>
      </c>
      <c r="K33" s="43">
        <f>'POSTO DE SAÚDE - Mocoto - Senad'!I73</f>
        <v>6719.25</v>
      </c>
    </row>
    <row r="34" spans="1:11" ht="15.75" x14ac:dyDescent="0.2">
      <c r="A34" s="40"/>
      <c r="B34" s="42"/>
      <c r="C34" s="8"/>
      <c r="D34" s="8">
        <f>D33*$K$33</f>
        <v>6719.25</v>
      </c>
      <c r="E34" s="8"/>
      <c r="F34" s="14"/>
      <c r="G34" s="9"/>
      <c r="H34" s="9"/>
      <c r="I34" s="9"/>
      <c r="J34" s="10">
        <f t="shared" si="0"/>
        <v>6719.25</v>
      </c>
      <c r="K34" s="43"/>
    </row>
    <row r="35" spans="1:11" ht="15.75" x14ac:dyDescent="0.2">
      <c r="A35" s="40">
        <v>13</v>
      </c>
      <c r="B35" s="42" t="str">
        <f>'POSTO DE SAÚDE - Mocoto - Senad'!D74</f>
        <v>PINTURAS</v>
      </c>
      <c r="C35" s="7"/>
      <c r="D35" s="7"/>
      <c r="E35" s="21">
        <v>1</v>
      </c>
      <c r="F35" s="7"/>
      <c r="G35" s="7"/>
      <c r="H35" s="7"/>
      <c r="I35" s="7"/>
      <c r="J35" s="7">
        <f t="shared" si="0"/>
        <v>1</v>
      </c>
      <c r="K35" s="43">
        <f>'POSTO DE SAÚDE - Mocoto - Senad'!I76</f>
        <v>10396.51</v>
      </c>
    </row>
    <row r="36" spans="1:11" ht="15.75" x14ac:dyDescent="0.2">
      <c r="A36" s="40"/>
      <c r="B36" s="42"/>
      <c r="C36" s="11"/>
      <c r="D36" s="8"/>
      <c r="E36" s="8">
        <f>E35*$K$35</f>
        <v>10396.51</v>
      </c>
      <c r="F36" s="14"/>
      <c r="G36" s="9"/>
      <c r="H36" s="9"/>
      <c r="I36" s="9"/>
      <c r="J36" s="10">
        <f t="shared" si="0"/>
        <v>10396.51</v>
      </c>
      <c r="K36" s="43"/>
    </row>
    <row r="37" spans="1:11" ht="15.75" x14ac:dyDescent="0.2">
      <c r="A37" s="40">
        <v>14</v>
      </c>
      <c r="B37" s="42" t="str">
        <f>'POSTO DE SAÚDE - Mocoto - Senad'!D77</f>
        <v>INSTALAÇÕES ELÉTRICAS</v>
      </c>
      <c r="C37" s="7"/>
      <c r="D37" s="21">
        <v>0.2</v>
      </c>
      <c r="E37" s="21">
        <v>0.8</v>
      </c>
      <c r="F37" s="7"/>
      <c r="G37" s="7"/>
      <c r="H37" s="7"/>
      <c r="I37" s="7"/>
      <c r="J37" s="7">
        <f t="shared" si="0"/>
        <v>1</v>
      </c>
      <c r="K37" s="43">
        <f>'POSTO DE SAÚDE - Mocoto - Senad'!I87</f>
        <v>9703.6</v>
      </c>
    </row>
    <row r="38" spans="1:11" ht="15.75" x14ac:dyDescent="0.2">
      <c r="A38" s="40"/>
      <c r="B38" s="42"/>
      <c r="C38" s="11"/>
      <c r="D38" s="8">
        <f>D37*$K$37</f>
        <v>1940.7200000000003</v>
      </c>
      <c r="E38" s="8">
        <f>E37*$K$37</f>
        <v>7762.880000000001</v>
      </c>
      <c r="F38" s="14"/>
      <c r="G38" s="9"/>
      <c r="H38" s="9"/>
      <c r="I38" s="9"/>
      <c r="J38" s="10">
        <f t="shared" si="0"/>
        <v>9703.6000000000022</v>
      </c>
      <c r="K38" s="43"/>
    </row>
    <row r="39" spans="1:11" ht="15.75" x14ac:dyDescent="0.2">
      <c r="A39" s="40">
        <v>15</v>
      </c>
      <c r="B39" s="42" t="str">
        <f>'POSTO DE SAÚDE - Mocoto - Senad'!D88</f>
        <v>INSTALAÇÃO HIDROSSANITÁRIA</v>
      </c>
      <c r="C39" s="7"/>
      <c r="D39" s="21">
        <v>0.8</v>
      </c>
      <c r="E39" s="21">
        <v>0.2</v>
      </c>
      <c r="F39" s="7"/>
      <c r="G39" s="7"/>
      <c r="H39" s="7"/>
      <c r="I39" s="7"/>
      <c r="J39" s="7">
        <f t="shared" si="0"/>
        <v>1</v>
      </c>
      <c r="K39" s="43">
        <f>'POSTO DE SAÚDE - Mocoto - Senad'!I98</f>
        <v>8499.34</v>
      </c>
    </row>
    <row r="40" spans="1:11" ht="15.75" x14ac:dyDescent="0.2">
      <c r="A40" s="40"/>
      <c r="B40" s="42"/>
      <c r="C40" s="11"/>
      <c r="D40" s="8">
        <f>D39*$K$39</f>
        <v>6799.4720000000007</v>
      </c>
      <c r="E40" s="8">
        <f>E39*$K$39</f>
        <v>1699.8680000000002</v>
      </c>
      <c r="F40" s="8"/>
      <c r="G40" s="9"/>
      <c r="H40" s="9"/>
      <c r="I40" s="13"/>
      <c r="J40" s="10">
        <f t="shared" si="0"/>
        <v>8499.34</v>
      </c>
      <c r="K40" s="43"/>
    </row>
    <row r="41" spans="1:11" ht="15.75" x14ac:dyDescent="0.2">
      <c r="A41" s="40">
        <v>16</v>
      </c>
      <c r="B41" s="42" t="str">
        <f>'POSTO DE SAÚDE - Mocoto - Senad'!D99</f>
        <v>LOUÇAS E METAIS</v>
      </c>
      <c r="C41" s="7"/>
      <c r="D41" s="7"/>
      <c r="E41" s="21">
        <v>1</v>
      </c>
      <c r="F41" s="7"/>
      <c r="G41" s="7"/>
      <c r="H41" s="7"/>
      <c r="I41" s="7"/>
      <c r="J41" s="7">
        <f t="shared" si="0"/>
        <v>1</v>
      </c>
      <c r="K41" s="43">
        <f>'POSTO DE SAÚDE - Mocoto - Senad'!I106</f>
        <v>2752.22</v>
      </c>
    </row>
    <row r="42" spans="1:11" ht="15.75" x14ac:dyDescent="0.2">
      <c r="A42" s="40"/>
      <c r="B42" s="42"/>
      <c r="C42" s="11"/>
      <c r="D42" s="8"/>
      <c r="E42" s="8">
        <f>E41*$K$41</f>
        <v>2752.22</v>
      </c>
      <c r="F42" s="14"/>
      <c r="G42" s="13"/>
      <c r="H42" s="13"/>
      <c r="I42" s="13"/>
      <c r="J42" s="10">
        <f t="shared" si="0"/>
        <v>2752.22</v>
      </c>
      <c r="K42" s="43"/>
    </row>
    <row r="43" spans="1:11" ht="15.75" x14ac:dyDescent="0.2">
      <c r="A43" s="40">
        <v>17</v>
      </c>
      <c r="B43" s="42" t="str">
        <f>'POSTO DE SAÚDE - Mocoto - Senad'!D107</f>
        <v>LIMPEZA FINAL</v>
      </c>
      <c r="C43" s="7"/>
      <c r="D43" s="7"/>
      <c r="E43" s="21">
        <v>1</v>
      </c>
      <c r="F43" s="7"/>
      <c r="G43" s="7"/>
      <c r="H43" s="7"/>
      <c r="I43" s="7"/>
      <c r="J43" s="7">
        <f t="shared" si="0"/>
        <v>1</v>
      </c>
      <c r="K43" s="43">
        <f>'POSTO DE SAÚDE - Mocoto - Senad'!I109</f>
        <v>1316.32</v>
      </c>
    </row>
    <row r="44" spans="1:11" ht="15.75" x14ac:dyDescent="0.2">
      <c r="A44" s="40"/>
      <c r="B44" s="42"/>
      <c r="C44" s="8"/>
      <c r="D44" s="8"/>
      <c r="E44" s="8">
        <f>E43*$K$43</f>
        <v>1316.32</v>
      </c>
      <c r="F44" s="12"/>
      <c r="G44" s="13"/>
      <c r="H44" s="9"/>
      <c r="I44" s="9"/>
      <c r="J44" s="10">
        <f t="shared" si="0"/>
        <v>1316.32</v>
      </c>
      <c r="K44" s="43"/>
    </row>
    <row r="45" spans="1:11" ht="15.75" hidden="1" x14ac:dyDescent="0.2">
      <c r="A45" s="40"/>
      <c r="B45" s="56"/>
      <c r="C45" s="7"/>
      <c r="D45" s="7"/>
      <c r="E45" s="7"/>
      <c r="F45" s="7"/>
      <c r="G45" s="7"/>
      <c r="H45" s="7"/>
      <c r="I45" s="7"/>
      <c r="J45" s="7"/>
      <c r="K45" s="43" t="e">
        <f>#REF!*(1+#REF!)</f>
        <v>#REF!</v>
      </c>
    </row>
    <row r="46" spans="1:11" ht="15.75" hidden="1" x14ac:dyDescent="0.2">
      <c r="A46" s="40"/>
      <c r="B46" s="56"/>
      <c r="C46" s="12"/>
      <c r="D46" s="12"/>
      <c r="E46" s="12"/>
      <c r="F46" s="8"/>
      <c r="G46" s="14"/>
      <c r="H46" s="14"/>
      <c r="I46" s="14"/>
      <c r="J46" s="8"/>
      <c r="K46" s="43"/>
    </row>
    <row r="47" spans="1:11" ht="15.75" hidden="1" x14ac:dyDescent="0.2">
      <c r="A47" s="40"/>
      <c r="B47" s="57"/>
      <c r="C47" s="7"/>
      <c r="D47" s="7"/>
      <c r="E47" s="7"/>
      <c r="F47" s="7"/>
      <c r="G47" s="7"/>
      <c r="H47" s="7"/>
      <c r="I47" s="7"/>
      <c r="J47" s="7"/>
      <c r="K47" s="43" t="e">
        <f>#REF!*(1+#REF!)</f>
        <v>#REF!</v>
      </c>
    </row>
    <row r="48" spans="1:11" ht="15.75" hidden="1" x14ac:dyDescent="0.2">
      <c r="A48" s="40"/>
      <c r="B48" s="57"/>
      <c r="C48" s="12"/>
      <c r="D48" s="12"/>
      <c r="E48" s="12"/>
      <c r="F48" s="8"/>
      <c r="G48" s="14"/>
      <c r="H48" s="12"/>
      <c r="I48" s="14"/>
      <c r="J48" s="8"/>
      <c r="K48" s="43"/>
    </row>
    <row r="49" spans="1:11" ht="15.75" hidden="1" x14ac:dyDescent="0.2">
      <c r="A49" s="40"/>
      <c r="B49" s="57"/>
      <c r="C49" s="7"/>
      <c r="D49" s="7"/>
      <c r="E49" s="7"/>
      <c r="F49" s="7"/>
      <c r="G49" s="7"/>
      <c r="H49" s="7"/>
      <c r="I49" s="7"/>
      <c r="J49" s="7"/>
      <c r="K49" s="43" t="e">
        <f>#REF!*(1+#REF!)</f>
        <v>#REF!</v>
      </c>
    </row>
    <row r="50" spans="1:11" ht="15.75" hidden="1" x14ac:dyDescent="0.2">
      <c r="A50" s="40"/>
      <c r="B50" s="57"/>
      <c r="C50" s="12"/>
      <c r="D50" s="12"/>
      <c r="E50" s="12"/>
      <c r="F50" s="8"/>
      <c r="G50" s="12"/>
      <c r="H50" s="12"/>
      <c r="I50" s="14"/>
      <c r="J50" s="8"/>
      <c r="K50" s="43"/>
    </row>
    <row r="51" spans="1:11" ht="15.75" hidden="1" x14ac:dyDescent="0.2">
      <c r="A51" s="40"/>
      <c r="B51" s="57"/>
      <c r="C51" s="7"/>
      <c r="D51" s="7"/>
      <c r="E51" s="7"/>
      <c r="F51" s="7"/>
      <c r="G51" s="7"/>
      <c r="H51" s="7"/>
      <c r="I51" s="7"/>
      <c r="J51" s="7"/>
      <c r="K51" s="43" t="e">
        <f>#REF!*(1+#REF!)</f>
        <v>#REF!</v>
      </c>
    </row>
    <row r="52" spans="1:11" ht="15.75" hidden="1" x14ac:dyDescent="0.2">
      <c r="A52" s="40"/>
      <c r="B52" s="57"/>
      <c r="C52" s="12"/>
      <c r="D52" s="8"/>
      <c r="E52" s="8"/>
      <c r="F52" s="12"/>
      <c r="G52" s="14"/>
      <c r="H52" s="12"/>
      <c r="I52" s="14"/>
      <c r="J52" s="8"/>
      <c r="K52" s="43"/>
    </row>
    <row r="53" spans="1:11" ht="15.75" hidden="1" x14ac:dyDescent="0.2">
      <c r="A53" s="40"/>
      <c r="B53" s="57"/>
      <c r="C53" s="7"/>
      <c r="D53" s="7"/>
      <c r="E53" s="7"/>
      <c r="F53" s="7"/>
      <c r="G53" s="7"/>
      <c r="H53" s="7"/>
      <c r="I53" s="7"/>
      <c r="J53" s="7"/>
      <c r="K53" s="43" t="e">
        <f>#REF!*(1+#REF!)</f>
        <v>#REF!</v>
      </c>
    </row>
    <row r="54" spans="1:11" ht="15.75" hidden="1" x14ac:dyDescent="0.2">
      <c r="A54" s="40"/>
      <c r="B54" s="57"/>
      <c r="C54" s="12"/>
      <c r="D54" s="12"/>
      <c r="E54" s="12"/>
      <c r="F54" s="8"/>
      <c r="G54" s="12"/>
      <c r="H54" s="14"/>
      <c r="I54" s="14"/>
      <c r="J54" s="8"/>
      <c r="K54" s="43"/>
    </row>
    <row r="55" spans="1:11" ht="15.75" hidden="1" x14ac:dyDescent="0.2">
      <c r="A55" s="40"/>
      <c r="B55" s="57"/>
      <c r="C55" s="7"/>
      <c r="D55" s="7"/>
      <c r="E55" s="7"/>
      <c r="F55" s="7"/>
      <c r="G55" s="7"/>
      <c r="H55" s="7"/>
      <c r="I55" s="7"/>
      <c r="J55" s="7"/>
      <c r="K55" s="43" t="e">
        <f>#REF!*(1+#REF!)</f>
        <v>#REF!</v>
      </c>
    </row>
    <row r="56" spans="1:11" ht="15.75" hidden="1" x14ac:dyDescent="0.2">
      <c r="A56" s="40"/>
      <c r="B56" s="57"/>
      <c r="C56" s="12"/>
      <c r="D56" s="12"/>
      <c r="E56" s="12"/>
      <c r="F56" s="8"/>
      <c r="G56" s="12"/>
      <c r="H56" s="12"/>
      <c r="I56" s="14"/>
      <c r="J56" s="8"/>
      <c r="K56" s="43"/>
    </row>
    <row r="57" spans="1:11" ht="15.75" hidden="1" x14ac:dyDescent="0.2">
      <c r="A57" s="40"/>
      <c r="B57" s="58"/>
      <c r="C57" s="7"/>
      <c r="D57" s="7"/>
      <c r="E57" s="7"/>
      <c r="F57" s="7"/>
      <c r="G57" s="7"/>
      <c r="H57" s="7"/>
      <c r="I57" s="7"/>
      <c r="J57" s="7"/>
      <c r="K57" s="43"/>
    </row>
    <row r="58" spans="1:11" ht="15.75" hidden="1" x14ac:dyDescent="0.2">
      <c r="A58" s="40"/>
      <c r="B58" s="58"/>
      <c r="C58" s="13"/>
      <c r="D58" s="13"/>
      <c r="E58" s="13"/>
      <c r="F58" s="13"/>
      <c r="G58" s="9"/>
      <c r="H58" s="9"/>
      <c r="I58" s="9"/>
      <c r="J58" s="10"/>
      <c r="K58" s="43"/>
    </row>
    <row r="59" spans="1:11" ht="15.75" hidden="1" x14ac:dyDescent="0.2">
      <c r="A59" s="40"/>
      <c r="B59" s="58"/>
      <c r="C59" s="7"/>
      <c r="D59" s="7"/>
      <c r="E59" s="7"/>
      <c r="F59" s="7"/>
      <c r="G59" s="7"/>
      <c r="H59" s="7"/>
      <c r="I59" s="7"/>
      <c r="J59" s="7"/>
      <c r="K59" s="43"/>
    </row>
    <row r="60" spans="1:11" ht="15.75" hidden="1" x14ac:dyDescent="0.2">
      <c r="A60" s="40"/>
      <c r="B60" s="58"/>
      <c r="C60" s="13"/>
      <c r="D60" s="13"/>
      <c r="E60" s="13"/>
      <c r="F60" s="13"/>
      <c r="G60" s="13"/>
      <c r="H60" s="13"/>
      <c r="I60" s="9"/>
      <c r="J60" s="10"/>
      <c r="K60" s="43"/>
    </row>
    <row r="61" spans="1:11" ht="15.75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 ht="15.75" x14ac:dyDescent="0.2">
      <c r="A62" s="40" t="s">
        <v>258</v>
      </c>
      <c r="B62" s="40"/>
      <c r="C62" s="15">
        <f>C12+C14+C16+C18+C20+C22+C24+C26+C28+C30+C32+C34+C36+C38+C40+C42+C44+C46+C48+C50+C52+C54+C56+C58+C60</f>
        <v>40728.531999999999</v>
      </c>
      <c r="D62" s="15">
        <f t="shared" ref="D62:J62" si="1">D12+D14+D16+D18+D20+D22+D24+D26+D28+D30+D32+D34+D36+D38+D40+D42+D44+D46+D48+D50+D52+D54+D56+D58+D60</f>
        <v>83000.799999999988</v>
      </c>
      <c r="E62" s="15">
        <f t="shared" si="1"/>
        <v>51215.057999999997</v>
      </c>
      <c r="F62" s="15">
        <f t="shared" si="1"/>
        <v>0</v>
      </c>
      <c r="G62" s="15">
        <f t="shared" si="1"/>
        <v>0</v>
      </c>
      <c r="H62" s="15">
        <f t="shared" si="1"/>
        <v>0</v>
      </c>
      <c r="I62" s="15">
        <f t="shared" si="1"/>
        <v>0</v>
      </c>
      <c r="J62" s="15">
        <f t="shared" si="1"/>
        <v>174944.39</v>
      </c>
      <c r="K62" s="15">
        <f>SUM(K11:K44)</f>
        <v>174944.39</v>
      </c>
    </row>
    <row r="63" spans="1:11" ht="15.75" x14ac:dyDescent="0.2">
      <c r="A63" s="59" t="s">
        <v>259</v>
      </c>
      <c r="B63" s="59"/>
      <c r="C63" s="16">
        <f>C62/$K$62</f>
        <v>0.2328084484446743</v>
      </c>
      <c r="D63" s="16">
        <f t="shared" ref="D63:I63" si="2">D62/$K$62</f>
        <v>0.47444104952436589</v>
      </c>
      <c r="E63" s="16">
        <f t="shared" si="2"/>
        <v>0.29275050203095965</v>
      </c>
      <c r="F63" s="16">
        <f t="shared" si="2"/>
        <v>0</v>
      </c>
      <c r="G63" s="16">
        <f t="shared" si="2"/>
        <v>0</v>
      </c>
      <c r="H63" s="16">
        <f t="shared" si="2"/>
        <v>0</v>
      </c>
      <c r="I63" s="16">
        <f t="shared" si="2"/>
        <v>0</v>
      </c>
      <c r="J63" s="16"/>
      <c r="K63" s="17"/>
    </row>
    <row r="64" spans="1:11" ht="15.75" x14ac:dyDescent="0.2">
      <c r="A64" s="40" t="s">
        <v>260</v>
      </c>
      <c r="B64" s="40"/>
      <c r="C64" s="15">
        <f>C62</f>
        <v>40728.531999999999</v>
      </c>
      <c r="D64" s="15">
        <f>C64+D62</f>
        <v>123729.33199999999</v>
      </c>
      <c r="E64" s="15">
        <f t="shared" ref="E64:I65" si="3">D64+E62</f>
        <v>174944.38999999998</v>
      </c>
      <c r="F64" s="15">
        <f t="shared" si="3"/>
        <v>174944.38999999998</v>
      </c>
      <c r="G64" s="15">
        <f t="shared" si="3"/>
        <v>174944.38999999998</v>
      </c>
      <c r="H64" s="15">
        <f t="shared" si="3"/>
        <v>174944.38999999998</v>
      </c>
      <c r="I64" s="15">
        <f t="shared" si="3"/>
        <v>174944.38999999998</v>
      </c>
      <c r="J64" s="15"/>
      <c r="K64" s="18"/>
    </row>
    <row r="65" spans="1:11" ht="15.75" x14ac:dyDescent="0.2">
      <c r="A65" s="59" t="s">
        <v>261</v>
      </c>
      <c r="B65" s="59"/>
      <c r="C65" s="19">
        <f>C63</f>
        <v>0.2328084484446743</v>
      </c>
      <c r="D65" s="19">
        <f>C65+D63</f>
        <v>0.70724949796904024</v>
      </c>
      <c r="E65" s="19">
        <f t="shared" si="3"/>
        <v>0.99999999999999989</v>
      </c>
      <c r="F65" s="19">
        <f t="shared" si="3"/>
        <v>0.99999999999999989</v>
      </c>
      <c r="G65" s="19">
        <f t="shared" si="3"/>
        <v>0.99999999999999989</v>
      </c>
      <c r="H65" s="19">
        <f t="shared" si="3"/>
        <v>0.99999999999999989</v>
      </c>
      <c r="I65" s="19">
        <f t="shared" si="3"/>
        <v>0.99999999999999989</v>
      </c>
      <c r="J65" s="19"/>
      <c r="K65" s="17"/>
    </row>
    <row r="66" spans="1:1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</sheetData>
  <mergeCells count="89">
    <mergeCell ref="A62:B62"/>
    <mergeCell ref="A63:B63"/>
    <mergeCell ref="A64:B64"/>
    <mergeCell ref="A65:B65"/>
    <mergeCell ref="A57:A58"/>
    <mergeCell ref="B57:B58"/>
    <mergeCell ref="A51:A52"/>
    <mergeCell ref="B51:B52"/>
    <mergeCell ref="K51:K52"/>
    <mergeCell ref="K57:K58"/>
    <mergeCell ref="A59:A60"/>
    <mergeCell ref="B59:B60"/>
    <mergeCell ref="K59:K60"/>
    <mergeCell ref="A53:A54"/>
    <mergeCell ref="B53:B54"/>
    <mergeCell ref="K53:K54"/>
    <mergeCell ref="A55:A56"/>
    <mergeCell ref="B55:B56"/>
    <mergeCell ref="K55:K56"/>
    <mergeCell ref="A47:A48"/>
    <mergeCell ref="B47:B48"/>
    <mergeCell ref="K47:K48"/>
    <mergeCell ref="A49:A50"/>
    <mergeCell ref="B49:B50"/>
    <mergeCell ref="K49:K50"/>
    <mergeCell ref="A43:A44"/>
    <mergeCell ref="B43:B44"/>
    <mergeCell ref="K43:K44"/>
    <mergeCell ref="A45:A46"/>
    <mergeCell ref="B45:B46"/>
    <mergeCell ref="K45:K46"/>
    <mergeCell ref="A39:A40"/>
    <mergeCell ref="B39:B40"/>
    <mergeCell ref="K39:K40"/>
    <mergeCell ref="A41:A42"/>
    <mergeCell ref="B41:B42"/>
    <mergeCell ref="K41:K42"/>
    <mergeCell ref="A35:A36"/>
    <mergeCell ref="B35:B36"/>
    <mergeCell ref="K35:K36"/>
    <mergeCell ref="A37:A38"/>
    <mergeCell ref="B37:B38"/>
    <mergeCell ref="K37:K38"/>
    <mergeCell ref="A31:A32"/>
    <mergeCell ref="B31:B32"/>
    <mergeCell ref="K31:K32"/>
    <mergeCell ref="A33:A34"/>
    <mergeCell ref="B33:B34"/>
    <mergeCell ref="K33:K34"/>
    <mergeCell ref="A27:A28"/>
    <mergeCell ref="B27:B28"/>
    <mergeCell ref="K27:K28"/>
    <mergeCell ref="A29:A30"/>
    <mergeCell ref="B29:B30"/>
    <mergeCell ref="K29:K30"/>
    <mergeCell ref="A23:A24"/>
    <mergeCell ref="B23:B24"/>
    <mergeCell ref="K23:K24"/>
    <mergeCell ref="A25:A26"/>
    <mergeCell ref="B25:B26"/>
    <mergeCell ref="K25:K26"/>
    <mergeCell ref="A19:A20"/>
    <mergeCell ref="B19:B20"/>
    <mergeCell ref="K19:K20"/>
    <mergeCell ref="A21:A22"/>
    <mergeCell ref="B21:B22"/>
    <mergeCell ref="K21:K22"/>
    <mergeCell ref="A15:A16"/>
    <mergeCell ref="B15:B16"/>
    <mergeCell ref="K15:K16"/>
    <mergeCell ref="A17:A18"/>
    <mergeCell ref="B17:B18"/>
    <mergeCell ref="K17:K18"/>
    <mergeCell ref="A1:K4"/>
    <mergeCell ref="A8:K8"/>
    <mergeCell ref="A5:K5"/>
    <mergeCell ref="A61:K61"/>
    <mergeCell ref="A66:K66"/>
    <mergeCell ref="A11:A12"/>
    <mergeCell ref="B11:B12"/>
    <mergeCell ref="K11:K12"/>
    <mergeCell ref="A6:K7"/>
    <mergeCell ref="A9:A10"/>
    <mergeCell ref="B9:B10"/>
    <mergeCell ref="C9:I9"/>
    <mergeCell ref="J9:K10"/>
    <mergeCell ref="A13:A14"/>
    <mergeCell ref="B13:B14"/>
    <mergeCell ref="K13:K14"/>
  </mergeCells>
  <pageMargins left="0.25" right="0.25" top="0.75" bottom="0.75" header="0.3" footer="0.3"/>
  <pageSetup paperSize="9"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3"/>
  <sheetViews>
    <sheetView tabSelected="1" view="pageBreakPreview" zoomScale="130" zoomScaleNormal="100" zoomScaleSheetLayoutView="130" workbookViewId="0">
      <selection activeCell="J9" sqref="J9"/>
    </sheetView>
  </sheetViews>
  <sheetFormatPr defaultColWidth="16" defaultRowHeight="15.75" x14ac:dyDescent="0.25"/>
  <cols>
    <col min="1" max="1" width="4.7109375" style="22" customWidth="1"/>
    <col min="2" max="2" width="16.7109375" style="22" customWidth="1"/>
    <col min="3" max="3" width="4.5703125" style="22" customWidth="1"/>
    <col min="4" max="4" width="9" style="22" customWidth="1"/>
    <col min="5" max="5" width="4.5703125" style="22" customWidth="1"/>
    <col min="6" max="6" width="34.42578125" style="22" customWidth="1"/>
    <col min="7" max="7" width="8.140625" style="22" customWidth="1"/>
    <col min="8" max="8" width="13.28515625" style="22" customWidth="1"/>
    <col min="9" max="9" width="9.7109375" style="22" customWidth="1"/>
    <col min="10" max="10" width="8.28515625" style="22" customWidth="1"/>
    <col min="11" max="16384" width="16" style="22"/>
  </cols>
  <sheetData>
    <row r="1" spans="1:9" x14ac:dyDescent="0.25">
      <c r="A1" s="60"/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0"/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60"/>
      <c r="B3" s="60"/>
      <c r="C3" s="60"/>
      <c r="D3" s="60"/>
      <c r="E3" s="60"/>
      <c r="F3" s="60"/>
      <c r="G3" s="60"/>
      <c r="H3" s="60"/>
      <c r="I3" s="60"/>
    </row>
    <row r="4" spans="1:9" x14ac:dyDescent="0.25">
      <c r="A4" s="60"/>
      <c r="B4" s="60"/>
      <c r="C4" s="60"/>
      <c r="D4" s="60"/>
      <c r="E4" s="60"/>
      <c r="F4" s="60"/>
      <c r="G4" s="60"/>
      <c r="H4" s="60"/>
      <c r="I4" s="60"/>
    </row>
    <row r="5" spans="1:9" ht="10.5" customHeight="1" x14ac:dyDescent="0.25">
      <c r="A5" s="61"/>
      <c r="B5" s="61"/>
      <c r="C5" s="61"/>
      <c r="D5" s="61"/>
      <c r="E5" s="61"/>
      <c r="F5" s="61"/>
      <c r="G5" s="61"/>
      <c r="H5" s="61"/>
      <c r="I5" s="61"/>
    </row>
    <row r="6" spans="1:9" ht="17.649999999999999" customHeight="1" x14ac:dyDescent="0.25">
      <c r="A6" s="23"/>
      <c r="B6" s="23"/>
      <c r="C6" s="23"/>
      <c r="D6" s="67" t="s">
        <v>316</v>
      </c>
      <c r="E6" s="67"/>
      <c r="F6" s="67"/>
      <c r="G6" s="67"/>
      <c r="H6" s="67"/>
      <c r="I6" s="23"/>
    </row>
    <row r="7" spans="1:9" ht="15.4" customHeight="1" thickBot="1" x14ac:dyDescent="0.3">
      <c r="A7" s="62" t="s">
        <v>49</v>
      </c>
      <c r="B7" s="62"/>
      <c r="C7" s="24" t="s">
        <v>2</v>
      </c>
      <c r="D7" s="63" t="s">
        <v>0</v>
      </c>
      <c r="E7" s="63"/>
      <c r="F7" s="63"/>
      <c r="G7" s="63"/>
      <c r="H7" s="63"/>
      <c r="I7" s="25"/>
    </row>
    <row r="8" spans="1:9" ht="15.2" customHeight="1" thickBot="1" x14ac:dyDescent="0.3">
      <c r="A8" s="25"/>
      <c r="B8" s="62" t="s">
        <v>50</v>
      </c>
      <c r="C8" s="62"/>
      <c r="D8" s="26">
        <v>0.5</v>
      </c>
      <c r="E8" s="27" t="s">
        <v>51</v>
      </c>
      <c r="F8" s="27" t="s">
        <v>52</v>
      </c>
      <c r="G8" s="64">
        <v>8.3800000000000008</v>
      </c>
      <c r="H8" s="64"/>
      <c r="I8" s="28">
        <v>4.1900000000000004</v>
      </c>
    </row>
    <row r="9" spans="1:9" ht="15.2" customHeight="1" thickBot="1" x14ac:dyDescent="0.3">
      <c r="A9" s="25"/>
      <c r="B9" s="62" t="s">
        <v>53</v>
      </c>
      <c r="C9" s="62"/>
      <c r="D9" s="26">
        <v>0.14000000000000001</v>
      </c>
      <c r="E9" s="27" t="s">
        <v>54</v>
      </c>
      <c r="F9" s="27" t="s">
        <v>55</v>
      </c>
      <c r="G9" s="64">
        <v>149</v>
      </c>
      <c r="H9" s="64"/>
      <c r="I9" s="28">
        <v>20.86</v>
      </c>
    </row>
    <row r="10" spans="1:9" ht="15.2" customHeight="1" thickBot="1" x14ac:dyDescent="0.3">
      <c r="A10" s="25"/>
      <c r="B10" s="62" t="s">
        <v>56</v>
      </c>
      <c r="C10" s="62"/>
      <c r="D10" s="26">
        <v>0.02</v>
      </c>
      <c r="E10" s="27" t="s">
        <v>43</v>
      </c>
      <c r="F10" s="27" t="s">
        <v>57</v>
      </c>
      <c r="G10" s="64">
        <v>47</v>
      </c>
      <c r="H10" s="64"/>
      <c r="I10" s="28">
        <v>0.94</v>
      </c>
    </row>
    <row r="11" spans="1:9" ht="15.2" customHeight="1" thickBot="1" x14ac:dyDescent="0.3">
      <c r="A11" s="25"/>
      <c r="B11" s="62" t="s">
        <v>58</v>
      </c>
      <c r="C11" s="62"/>
      <c r="D11" s="26">
        <v>0.82</v>
      </c>
      <c r="E11" s="27" t="s">
        <v>43</v>
      </c>
      <c r="F11" s="27" t="s">
        <v>59</v>
      </c>
      <c r="G11" s="64">
        <v>11.48</v>
      </c>
      <c r="H11" s="64"/>
      <c r="I11" s="28">
        <v>9.41</v>
      </c>
    </row>
    <row r="12" spans="1:9" ht="15.2" customHeight="1" thickBot="1" x14ac:dyDescent="0.3">
      <c r="A12" s="25"/>
      <c r="B12" s="62" t="s">
        <v>60</v>
      </c>
      <c r="C12" s="62"/>
      <c r="D12" s="26">
        <v>0.02</v>
      </c>
      <c r="E12" s="27" t="s">
        <v>43</v>
      </c>
      <c r="F12" s="27" t="s">
        <v>61</v>
      </c>
      <c r="G12" s="64">
        <v>4.95</v>
      </c>
      <c r="H12" s="64"/>
      <c r="I12" s="28">
        <v>0.1</v>
      </c>
    </row>
    <row r="13" spans="1:9" ht="15.2" customHeight="1" thickBot="1" x14ac:dyDescent="0.3">
      <c r="A13" s="25"/>
      <c r="B13" s="62" t="s">
        <v>62</v>
      </c>
      <c r="C13" s="62"/>
      <c r="D13" s="26">
        <v>0.5</v>
      </c>
      <c r="E13" s="27" t="s">
        <v>43</v>
      </c>
      <c r="F13" s="27" t="s">
        <v>63</v>
      </c>
      <c r="G13" s="64">
        <v>0.49</v>
      </c>
      <c r="H13" s="64"/>
      <c r="I13" s="28">
        <v>0.25</v>
      </c>
    </row>
    <row r="14" spans="1:9" ht="15.2" customHeight="1" thickBot="1" x14ac:dyDescent="0.3">
      <c r="A14" s="25"/>
      <c r="B14" s="62" t="s">
        <v>64</v>
      </c>
      <c r="C14" s="62"/>
      <c r="D14" s="26">
        <v>0.05</v>
      </c>
      <c r="E14" s="27" t="s">
        <v>54</v>
      </c>
      <c r="F14" s="27" t="s">
        <v>65</v>
      </c>
      <c r="G14" s="64">
        <v>203.69</v>
      </c>
      <c r="H14" s="64"/>
      <c r="I14" s="28">
        <v>10.18</v>
      </c>
    </row>
    <row r="15" spans="1:9" ht="15.2" customHeight="1" thickBot="1" x14ac:dyDescent="0.3">
      <c r="A15" s="25"/>
      <c r="B15" s="62" t="s">
        <v>66</v>
      </c>
      <c r="C15" s="62"/>
      <c r="D15" s="26">
        <v>0.17</v>
      </c>
      <c r="E15" s="27" t="s">
        <v>54</v>
      </c>
      <c r="F15" s="27" t="s">
        <v>67</v>
      </c>
      <c r="G15" s="64">
        <v>145</v>
      </c>
      <c r="H15" s="64"/>
      <c r="I15" s="28">
        <v>24.65</v>
      </c>
    </row>
    <row r="16" spans="1:9" ht="15.2" customHeight="1" thickBot="1" x14ac:dyDescent="0.3">
      <c r="A16" s="25"/>
      <c r="B16" s="62" t="s">
        <v>68</v>
      </c>
      <c r="C16" s="62"/>
      <c r="D16" s="26">
        <v>0.38</v>
      </c>
      <c r="E16" s="27" t="s">
        <v>54</v>
      </c>
      <c r="F16" s="27" t="s">
        <v>69</v>
      </c>
      <c r="G16" s="64">
        <v>70</v>
      </c>
      <c r="H16" s="64"/>
      <c r="I16" s="28">
        <v>26.6</v>
      </c>
    </row>
    <row r="17" spans="1:9" ht="15.2" customHeight="1" thickBot="1" x14ac:dyDescent="0.3">
      <c r="A17" s="25"/>
      <c r="B17" s="62" t="s">
        <v>70</v>
      </c>
      <c r="C17" s="62"/>
      <c r="D17" s="26">
        <v>0.04</v>
      </c>
      <c r="E17" s="27" t="s">
        <v>43</v>
      </c>
      <c r="F17" s="27" t="s">
        <v>71</v>
      </c>
      <c r="G17" s="64">
        <v>1.1599999999999999</v>
      </c>
      <c r="H17" s="64"/>
      <c r="I17" s="28">
        <v>0.05</v>
      </c>
    </row>
    <row r="18" spans="1:9" ht="15.2" customHeight="1" thickBot="1" x14ac:dyDescent="0.3">
      <c r="A18" s="25"/>
      <c r="B18" s="62" t="s">
        <v>72</v>
      </c>
      <c r="C18" s="62"/>
      <c r="D18" s="26">
        <v>0.19</v>
      </c>
      <c r="E18" s="27" t="s">
        <v>43</v>
      </c>
      <c r="F18" s="27" t="s">
        <v>73</v>
      </c>
      <c r="G18" s="64">
        <v>11.91</v>
      </c>
      <c r="H18" s="64"/>
      <c r="I18" s="28">
        <v>2.2599999999999998</v>
      </c>
    </row>
    <row r="19" spans="1:9" ht="15.2" customHeight="1" thickBot="1" x14ac:dyDescent="0.3">
      <c r="A19" s="25"/>
      <c r="B19" s="62" t="s">
        <v>74</v>
      </c>
      <c r="C19" s="62"/>
      <c r="D19" s="26">
        <v>4.2000000000000003E-2</v>
      </c>
      <c r="E19" s="27" t="s">
        <v>51</v>
      </c>
      <c r="F19" s="27" t="s">
        <v>75</v>
      </c>
      <c r="G19" s="64">
        <v>12.3</v>
      </c>
      <c r="H19" s="64"/>
      <c r="I19" s="28">
        <v>0.52</v>
      </c>
    </row>
    <row r="20" spans="1:9" ht="15.2" customHeight="1" thickBot="1" x14ac:dyDescent="0.3">
      <c r="A20" s="25"/>
      <c r="B20" s="62" t="s">
        <v>76</v>
      </c>
      <c r="C20" s="62"/>
      <c r="D20" s="26">
        <v>0.02</v>
      </c>
      <c r="E20" s="27" t="s">
        <v>43</v>
      </c>
      <c r="F20" s="27" t="s">
        <v>77</v>
      </c>
      <c r="G20" s="64">
        <v>19.760000000000002</v>
      </c>
      <c r="H20" s="64"/>
      <c r="I20" s="28">
        <v>0.4</v>
      </c>
    </row>
    <row r="21" spans="1:9" ht="21.4" customHeight="1" thickBot="1" x14ac:dyDescent="0.3">
      <c r="A21" s="25"/>
      <c r="B21" s="62" t="s">
        <v>78</v>
      </c>
      <c r="C21" s="62"/>
      <c r="D21" s="26">
        <v>0.15</v>
      </c>
      <c r="E21" s="27" t="s">
        <v>48</v>
      </c>
      <c r="F21" s="27" t="s">
        <v>33</v>
      </c>
      <c r="G21" s="64">
        <v>184.58</v>
      </c>
      <c r="H21" s="64"/>
      <c r="I21" s="28">
        <v>27.69</v>
      </c>
    </row>
    <row r="22" spans="1:9" ht="21.4" customHeight="1" thickBot="1" x14ac:dyDescent="0.3">
      <c r="A22" s="25"/>
      <c r="B22" s="62" t="s">
        <v>79</v>
      </c>
      <c r="C22" s="62"/>
      <c r="D22" s="26">
        <v>0.125</v>
      </c>
      <c r="E22" s="27" t="s">
        <v>43</v>
      </c>
      <c r="F22" s="27" t="s">
        <v>80</v>
      </c>
      <c r="G22" s="64">
        <v>14.47</v>
      </c>
      <c r="H22" s="64"/>
      <c r="I22" s="28">
        <v>1.81</v>
      </c>
    </row>
    <row r="23" spans="1:9" ht="15.2" customHeight="1" thickBot="1" x14ac:dyDescent="0.3">
      <c r="A23" s="25"/>
      <c r="B23" s="62" t="s">
        <v>81</v>
      </c>
      <c r="C23" s="62"/>
      <c r="D23" s="26">
        <v>2.5000000000000001E-2</v>
      </c>
      <c r="E23" s="27" t="s">
        <v>43</v>
      </c>
      <c r="F23" s="27" t="s">
        <v>82</v>
      </c>
      <c r="G23" s="64">
        <v>55.77</v>
      </c>
      <c r="H23" s="64"/>
      <c r="I23" s="28">
        <v>1.39</v>
      </c>
    </row>
    <row r="24" spans="1:9" ht="15.2" customHeight="1" thickBot="1" x14ac:dyDescent="0.3">
      <c r="A24" s="25"/>
      <c r="B24" s="62" t="s">
        <v>83</v>
      </c>
      <c r="C24" s="62"/>
      <c r="D24" s="26">
        <v>0.15</v>
      </c>
      <c r="E24" s="27" t="s">
        <v>20</v>
      </c>
      <c r="F24" s="27" t="s">
        <v>84</v>
      </c>
      <c r="G24" s="64">
        <v>24.43</v>
      </c>
      <c r="H24" s="64"/>
      <c r="I24" s="28">
        <v>3.66</v>
      </c>
    </row>
    <row r="25" spans="1:9" ht="15.2" customHeight="1" thickBot="1" x14ac:dyDescent="0.3">
      <c r="A25" s="25"/>
      <c r="B25" s="62" t="s">
        <v>85</v>
      </c>
      <c r="C25" s="62"/>
      <c r="D25" s="26">
        <v>0.15</v>
      </c>
      <c r="E25" s="27" t="s">
        <v>20</v>
      </c>
      <c r="F25" s="27" t="s">
        <v>86</v>
      </c>
      <c r="G25" s="64">
        <v>20.170000000000002</v>
      </c>
      <c r="H25" s="64"/>
      <c r="I25" s="28">
        <v>3.03</v>
      </c>
    </row>
    <row r="26" spans="1:9" ht="15.2" customHeight="1" thickBot="1" x14ac:dyDescent="0.3">
      <c r="A26" s="25"/>
      <c r="B26" s="62" t="s">
        <v>87</v>
      </c>
      <c r="C26" s="62"/>
      <c r="D26" s="26">
        <v>0.15</v>
      </c>
      <c r="E26" s="27" t="s">
        <v>48</v>
      </c>
      <c r="F26" s="27" t="s">
        <v>88</v>
      </c>
      <c r="G26" s="64">
        <v>346.02</v>
      </c>
      <c r="H26" s="64"/>
      <c r="I26" s="28">
        <v>51.9</v>
      </c>
    </row>
    <row r="27" spans="1:9" ht="21.4" customHeight="1" thickBot="1" x14ac:dyDescent="0.3">
      <c r="A27" s="25"/>
      <c r="B27" s="62" t="s">
        <v>89</v>
      </c>
      <c r="C27" s="62"/>
      <c r="D27" s="26">
        <v>2.5000000000000001E-2</v>
      </c>
      <c r="E27" s="27" t="s">
        <v>43</v>
      </c>
      <c r="F27" s="27" t="s">
        <v>90</v>
      </c>
      <c r="G27" s="64">
        <v>1247.82</v>
      </c>
      <c r="H27" s="64"/>
      <c r="I27" s="28">
        <v>31.2</v>
      </c>
    </row>
    <row r="28" spans="1:9" ht="15.2" customHeight="1" thickBot="1" x14ac:dyDescent="0.3">
      <c r="A28" s="25"/>
      <c r="B28" s="62" t="s">
        <v>91</v>
      </c>
      <c r="C28" s="62"/>
      <c r="D28" s="26">
        <v>2.5000000000000001E-2</v>
      </c>
      <c r="E28" s="27" t="s">
        <v>43</v>
      </c>
      <c r="F28" s="27" t="s">
        <v>92</v>
      </c>
      <c r="G28" s="64">
        <v>1155.69</v>
      </c>
      <c r="H28" s="64"/>
      <c r="I28" s="28">
        <v>28.89</v>
      </c>
    </row>
    <row r="29" spans="1:9" ht="21.4" customHeight="1" thickBot="1" x14ac:dyDescent="0.3">
      <c r="A29" s="25"/>
      <c r="B29" s="62" t="s">
        <v>93</v>
      </c>
      <c r="C29" s="62"/>
      <c r="D29" s="26">
        <v>0.05</v>
      </c>
      <c r="E29" s="27" t="s">
        <v>43</v>
      </c>
      <c r="F29" s="27" t="s">
        <v>94</v>
      </c>
      <c r="G29" s="64">
        <v>490.08</v>
      </c>
      <c r="H29" s="64"/>
      <c r="I29" s="28">
        <v>24.5</v>
      </c>
    </row>
    <row r="30" spans="1:9" ht="15.2" customHeight="1" thickBot="1" x14ac:dyDescent="0.3">
      <c r="A30" s="25"/>
      <c r="B30" s="62" t="s">
        <v>95</v>
      </c>
      <c r="C30" s="62"/>
      <c r="D30" s="26">
        <v>0.05</v>
      </c>
      <c r="E30" s="27" t="s">
        <v>43</v>
      </c>
      <c r="F30" s="27" t="s">
        <v>96</v>
      </c>
      <c r="G30" s="64">
        <v>352.84</v>
      </c>
      <c r="H30" s="64"/>
      <c r="I30" s="28">
        <v>17.64</v>
      </c>
    </row>
    <row r="31" spans="1:9" ht="15.2" customHeight="1" thickBot="1" x14ac:dyDescent="0.3">
      <c r="A31" s="25"/>
      <c r="B31" s="62" t="s">
        <v>97</v>
      </c>
      <c r="C31" s="62"/>
      <c r="D31" s="26">
        <v>0.05</v>
      </c>
      <c r="E31" s="27" t="s">
        <v>43</v>
      </c>
      <c r="F31" s="27" t="s">
        <v>98</v>
      </c>
      <c r="G31" s="64">
        <v>23.87</v>
      </c>
      <c r="H31" s="64"/>
      <c r="I31" s="28">
        <v>1.19</v>
      </c>
    </row>
    <row r="32" spans="1:9" ht="15.2" customHeight="1" thickBot="1" x14ac:dyDescent="0.3">
      <c r="A32" s="25"/>
      <c r="B32" s="62" t="s">
        <v>99</v>
      </c>
      <c r="C32" s="62"/>
      <c r="D32" s="26">
        <v>0.05</v>
      </c>
      <c r="E32" s="27" t="s">
        <v>43</v>
      </c>
      <c r="F32" s="27" t="s">
        <v>100</v>
      </c>
      <c r="G32" s="64">
        <v>119.88</v>
      </c>
      <c r="H32" s="64"/>
      <c r="I32" s="28">
        <v>5.99</v>
      </c>
    </row>
    <row r="33" spans="1:9" ht="21.4" customHeight="1" thickBot="1" x14ac:dyDescent="0.3">
      <c r="A33" s="25"/>
      <c r="B33" s="62" t="s">
        <v>101</v>
      </c>
      <c r="C33" s="62"/>
      <c r="D33" s="26">
        <v>0.05</v>
      </c>
      <c r="E33" s="27" t="s">
        <v>43</v>
      </c>
      <c r="F33" s="27" t="s">
        <v>102</v>
      </c>
      <c r="G33" s="64">
        <v>387.89</v>
      </c>
      <c r="H33" s="64"/>
      <c r="I33" s="28">
        <v>19.39</v>
      </c>
    </row>
    <row r="34" spans="1:9" ht="21.4" customHeight="1" thickBot="1" x14ac:dyDescent="0.3">
      <c r="A34" s="25"/>
      <c r="B34" s="62" t="s">
        <v>103</v>
      </c>
      <c r="C34" s="62"/>
      <c r="D34" s="26">
        <v>3</v>
      </c>
      <c r="E34" s="27" t="s">
        <v>104</v>
      </c>
      <c r="F34" s="27" t="s">
        <v>105</v>
      </c>
      <c r="G34" s="64">
        <v>17.940000000000001</v>
      </c>
      <c r="H34" s="64"/>
      <c r="I34" s="28">
        <v>53.82</v>
      </c>
    </row>
    <row r="35" spans="1:9" ht="21.4" customHeight="1" thickBot="1" x14ac:dyDescent="0.3">
      <c r="A35" s="25"/>
      <c r="B35" s="62" t="s">
        <v>106</v>
      </c>
      <c r="C35" s="62"/>
      <c r="D35" s="26">
        <v>6</v>
      </c>
      <c r="E35" s="27" t="s">
        <v>104</v>
      </c>
      <c r="F35" s="27" t="s">
        <v>107</v>
      </c>
      <c r="G35" s="64">
        <v>14.36</v>
      </c>
      <c r="H35" s="64"/>
      <c r="I35" s="28">
        <v>86.16</v>
      </c>
    </row>
    <row r="36" spans="1:9" ht="15.2" customHeight="1" thickBot="1" x14ac:dyDescent="0.3">
      <c r="A36" s="25"/>
      <c r="B36" s="25"/>
      <c r="C36" s="25"/>
      <c r="D36" s="26">
        <v>25</v>
      </c>
      <c r="E36" s="27" t="s">
        <v>108</v>
      </c>
      <c r="F36" s="27" t="s">
        <v>109</v>
      </c>
      <c r="G36" s="64">
        <v>458.67</v>
      </c>
      <c r="H36" s="64"/>
      <c r="I36" s="28">
        <v>114.67</v>
      </c>
    </row>
    <row r="37" spans="1:9" ht="15.4" customHeight="1" thickBot="1" x14ac:dyDescent="0.3">
      <c r="A37" s="25"/>
      <c r="B37" s="25"/>
      <c r="C37" s="25"/>
      <c r="D37" s="25"/>
      <c r="E37" s="25"/>
      <c r="F37" s="65" t="s">
        <v>110</v>
      </c>
      <c r="G37" s="65"/>
      <c r="H37" s="66">
        <v>573.34</v>
      </c>
      <c r="I37" s="66"/>
    </row>
    <row r="38" spans="1:9" ht="15.4" customHeight="1" thickBot="1" x14ac:dyDescent="0.3">
      <c r="A38" s="62" t="s">
        <v>317</v>
      </c>
      <c r="B38" s="62"/>
      <c r="C38" s="24" t="s">
        <v>2</v>
      </c>
      <c r="D38" s="63" t="s">
        <v>263</v>
      </c>
      <c r="E38" s="63"/>
      <c r="F38" s="63"/>
      <c r="G38" s="63"/>
      <c r="H38" s="63"/>
      <c r="I38" s="25"/>
    </row>
    <row r="39" spans="1:9" ht="21.4" customHeight="1" thickBot="1" x14ac:dyDescent="0.3">
      <c r="A39" s="25"/>
      <c r="B39" s="62" t="s">
        <v>106</v>
      </c>
      <c r="C39" s="62"/>
      <c r="D39" s="26">
        <v>0.12</v>
      </c>
      <c r="E39" s="27" t="s">
        <v>104</v>
      </c>
      <c r="F39" s="27" t="s">
        <v>107</v>
      </c>
      <c r="G39" s="64">
        <v>14.36</v>
      </c>
      <c r="H39" s="64"/>
      <c r="I39" s="28">
        <v>1.72</v>
      </c>
    </row>
    <row r="40" spans="1:9" ht="15.2" customHeight="1" thickBot="1" x14ac:dyDescent="0.3">
      <c r="A40" s="25"/>
      <c r="B40" s="25"/>
      <c r="C40" s="25"/>
      <c r="D40" s="26">
        <v>25</v>
      </c>
      <c r="E40" s="27" t="s">
        <v>108</v>
      </c>
      <c r="F40" s="27" t="s">
        <v>109</v>
      </c>
      <c r="G40" s="64">
        <v>1.72</v>
      </c>
      <c r="H40" s="64"/>
      <c r="I40" s="28">
        <v>0.43</v>
      </c>
    </row>
    <row r="41" spans="1:9" ht="15.4" customHeight="1" thickBot="1" x14ac:dyDescent="0.3">
      <c r="A41" s="25"/>
      <c r="B41" s="25"/>
      <c r="C41" s="25"/>
      <c r="D41" s="25"/>
      <c r="E41" s="25"/>
      <c r="F41" s="65" t="s">
        <v>110</v>
      </c>
      <c r="G41" s="65"/>
      <c r="H41" s="66">
        <v>2.15</v>
      </c>
      <c r="I41" s="66"/>
    </row>
    <row r="42" spans="1:9" ht="15.4" customHeight="1" thickBot="1" x14ac:dyDescent="0.3">
      <c r="A42" s="62" t="s">
        <v>111</v>
      </c>
      <c r="B42" s="62"/>
      <c r="C42" s="24" t="s">
        <v>2</v>
      </c>
      <c r="D42" s="63" t="s">
        <v>42</v>
      </c>
      <c r="E42" s="63"/>
      <c r="F42" s="63"/>
      <c r="G42" s="63"/>
      <c r="H42" s="63"/>
      <c r="I42" s="25"/>
    </row>
    <row r="43" spans="1:9" ht="15.2" customHeight="1" thickBot="1" x14ac:dyDescent="0.3">
      <c r="A43" s="25"/>
      <c r="B43" s="62" t="s">
        <v>50</v>
      </c>
      <c r="C43" s="62"/>
      <c r="D43" s="26">
        <v>3.0000000000000001E-3</v>
      </c>
      <c r="E43" s="27" t="s">
        <v>51</v>
      </c>
      <c r="F43" s="27" t="s">
        <v>52</v>
      </c>
      <c r="G43" s="64">
        <v>8.3800000000000008</v>
      </c>
      <c r="H43" s="64"/>
      <c r="I43" s="28">
        <v>0.03</v>
      </c>
    </row>
    <row r="44" spans="1:9" ht="15.2" customHeight="1" thickBot="1" x14ac:dyDescent="0.3">
      <c r="A44" s="25"/>
      <c r="B44" s="62" t="s">
        <v>112</v>
      </c>
      <c r="C44" s="62"/>
      <c r="D44" s="26">
        <v>2E-3</v>
      </c>
      <c r="E44" s="27" t="s">
        <v>51</v>
      </c>
      <c r="F44" s="27" t="s">
        <v>113</v>
      </c>
      <c r="G44" s="64">
        <v>8.5</v>
      </c>
      <c r="H44" s="64"/>
      <c r="I44" s="28">
        <v>0.02</v>
      </c>
    </row>
    <row r="45" spans="1:9" ht="15.2" customHeight="1" thickBot="1" x14ac:dyDescent="0.3">
      <c r="A45" s="25"/>
      <c r="B45" s="62" t="s">
        <v>66</v>
      </c>
      <c r="C45" s="62"/>
      <c r="D45" s="26">
        <v>0.01</v>
      </c>
      <c r="E45" s="27" t="s">
        <v>54</v>
      </c>
      <c r="F45" s="27" t="s">
        <v>67</v>
      </c>
      <c r="G45" s="64">
        <v>145</v>
      </c>
      <c r="H45" s="64"/>
      <c r="I45" s="28">
        <v>1.45</v>
      </c>
    </row>
    <row r="46" spans="1:9" ht="15.2" customHeight="1" thickBot="1" x14ac:dyDescent="0.3">
      <c r="A46" s="25"/>
      <c r="B46" s="62" t="s">
        <v>68</v>
      </c>
      <c r="C46" s="62"/>
      <c r="D46" s="26">
        <v>0.01</v>
      </c>
      <c r="E46" s="27" t="s">
        <v>54</v>
      </c>
      <c r="F46" s="27" t="s">
        <v>69</v>
      </c>
      <c r="G46" s="64">
        <v>70</v>
      </c>
      <c r="H46" s="64"/>
      <c r="I46" s="28">
        <v>0.7</v>
      </c>
    </row>
    <row r="47" spans="1:9" ht="15.2" customHeight="1" thickBot="1" x14ac:dyDescent="0.3">
      <c r="A47" s="25"/>
      <c r="B47" s="62" t="s">
        <v>114</v>
      </c>
      <c r="C47" s="62"/>
      <c r="D47" s="26">
        <v>0.01</v>
      </c>
      <c r="E47" s="27" t="s">
        <v>115</v>
      </c>
      <c r="F47" s="27" t="s">
        <v>116</v>
      </c>
      <c r="G47" s="64">
        <v>7.98</v>
      </c>
      <c r="H47" s="64"/>
      <c r="I47" s="28">
        <v>0.08</v>
      </c>
    </row>
    <row r="48" spans="1:9" ht="21.4" customHeight="1" thickBot="1" x14ac:dyDescent="0.3">
      <c r="A48" s="25"/>
      <c r="B48" s="62" t="s">
        <v>103</v>
      </c>
      <c r="C48" s="62"/>
      <c r="D48" s="26">
        <v>7.0000000000000007E-2</v>
      </c>
      <c r="E48" s="27" t="s">
        <v>104</v>
      </c>
      <c r="F48" s="27" t="s">
        <v>105</v>
      </c>
      <c r="G48" s="64">
        <v>17.940000000000001</v>
      </c>
      <c r="H48" s="64"/>
      <c r="I48" s="28">
        <v>1.26</v>
      </c>
    </row>
    <row r="49" spans="1:9" ht="21.4" customHeight="1" thickBot="1" x14ac:dyDescent="0.3">
      <c r="A49" s="25"/>
      <c r="B49" s="62" t="s">
        <v>106</v>
      </c>
      <c r="C49" s="62"/>
      <c r="D49" s="26">
        <v>0.05</v>
      </c>
      <c r="E49" s="27" t="s">
        <v>104</v>
      </c>
      <c r="F49" s="27" t="s">
        <v>107</v>
      </c>
      <c r="G49" s="64">
        <v>14.36</v>
      </c>
      <c r="H49" s="64"/>
      <c r="I49" s="28">
        <v>0.72</v>
      </c>
    </row>
    <row r="50" spans="1:9" ht="15.2" customHeight="1" thickBot="1" x14ac:dyDescent="0.3">
      <c r="A50" s="25"/>
      <c r="B50" s="25"/>
      <c r="C50" s="25"/>
      <c r="D50" s="26">
        <v>25</v>
      </c>
      <c r="E50" s="27" t="s">
        <v>108</v>
      </c>
      <c r="F50" s="27" t="s">
        <v>109</v>
      </c>
      <c r="G50" s="64">
        <v>4.26</v>
      </c>
      <c r="H50" s="64"/>
      <c r="I50" s="28">
        <v>1.07</v>
      </c>
    </row>
    <row r="51" spans="1:9" ht="15.4" customHeight="1" thickBot="1" x14ac:dyDescent="0.3">
      <c r="A51" s="25"/>
      <c r="B51" s="25"/>
      <c r="C51" s="25"/>
      <c r="D51" s="25"/>
      <c r="E51" s="25"/>
      <c r="F51" s="65" t="s">
        <v>110</v>
      </c>
      <c r="G51" s="65"/>
      <c r="H51" s="66">
        <v>5.33</v>
      </c>
      <c r="I51" s="66"/>
    </row>
    <row r="52" spans="1:9" ht="15.4" customHeight="1" thickBot="1" x14ac:dyDescent="0.3">
      <c r="A52" s="62" t="s">
        <v>318</v>
      </c>
      <c r="B52" s="62"/>
      <c r="C52" s="24" t="s">
        <v>2</v>
      </c>
      <c r="D52" s="63" t="s">
        <v>264</v>
      </c>
      <c r="E52" s="63"/>
      <c r="F52" s="63"/>
      <c r="G52" s="63"/>
      <c r="H52" s="63"/>
      <c r="I52" s="25"/>
    </row>
    <row r="53" spans="1:9" ht="15.2" customHeight="1" thickBot="1" x14ac:dyDescent="0.3">
      <c r="A53" s="25"/>
      <c r="B53" s="62" t="s">
        <v>319</v>
      </c>
      <c r="C53" s="62"/>
      <c r="D53" s="26">
        <v>1</v>
      </c>
      <c r="E53" s="27" t="s">
        <v>2</v>
      </c>
      <c r="F53" s="27" t="s">
        <v>320</v>
      </c>
      <c r="G53" s="64">
        <v>87.5</v>
      </c>
      <c r="H53" s="64"/>
      <c r="I53" s="28">
        <v>87.5</v>
      </c>
    </row>
    <row r="54" spans="1:9" ht="15.2" customHeight="1" thickBot="1" x14ac:dyDescent="0.3">
      <c r="A54" s="25"/>
      <c r="B54" s="62" t="s">
        <v>66</v>
      </c>
      <c r="C54" s="62"/>
      <c r="D54" s="26">
        <v>0.41</v>
      </c>
      <c r="E54" s="27" t="s">
        <v>54</v>
      </c>
      <c r="F54" s="27" t="s">
        <v>67</v>
      </c>
      <c r="G54" s="64">
        <v>145</v>
      </c>
      <c r="H54" s="64"/>
      <c r="I54" s="28">
        <v>59.45</v>
      </c>
    </row>
    <row r="55" spans="1:9" ht="15.2" customHeight="1" thickBot="1" x14ac:dyDescent="0.3">
      <c r="A55" s="25"/>
      <c r="B55" s="62" t="s">
        <v>193</v>
      </c>
      <c r="C55" s="62"/>
      <c r="D55" s="26">
        <v>0.1</v>
      </c>
      <c r="E55" s="27" t="s">
        <v>51</v>
      </c>
      <c r="F55" s="27" t="s">
        <v>194</v>
      </c>
      <c r="G55" s="64">
        <v>9.5500000000000007</v>
      </c>
      <c r="H55" s="64"/>
      <c r="I55" s="28">
        <v>0.96</v>
      </c>
    </row>
    <row r="56" spans="1:9" ht="21.4" customHeight="1" thickBot="1" x14ac:dyDescent="0.3">
      <c r="A56" s="25"/>
      <c r="B56" s="62" t="s">
        <v>103</v>
      </c>
      <c r="C56" s="62"/>
      <c r="D56" s="26">
        <v>0.4</v>
      </c>
      <c r="E56" s="27" t="s">
        <v>104</v>
      </c>
      <c r="F56" s="27" t="s">
        <v>105</v>
      </c>
      <c r="G56" s="64">
        <v>17.940000000000001</v>
      </c>
      <c r="H56" s="64"/>
      <c r="I56" s="28">
        <v>7.18</v>
      </c>
    </row>
    <row r="57" spans="1:9" ht="21.4" customHeight="1" thickBot="1" x14ac:dyDescent="0.3">
      <c r="A57" s="25"/>
      <c r="B57" s="62" t="s">
        <v>106</v>
      </c>
      <c r="C57" s="62"/>
      <c r="D57" s="26">
        <v>0.4</v>
      </c>
      <c r="E57" s="27" t="s">
        <v>104</v>
      </c>
      <c r="F57" s="27" t="s">
        <v>107</v>
      </c>
      <c r="G57" s="64">
        <v>14.36</v>
      </c>
      <c r="H57" s="64"/>
      <c r="I57" s="28">
        <v>5.74</v>
      </c>
    </row>
    <row r="58" spans="1:9" ht="15.2" customHeight="1" thickBot="1" x14ac:dyDescent="0.3">
      <c r="A58" s="25"/>
      <c r="B58" s="25"/>
      <c r="C58" s="25"/>
      <c r="D58" s="26">
        <v>25</v>
      </c>
      <c r="E58" s="27" t="s">
        <v>108</v>
      </c>
      <c r="F58" s="27" t="s">
        <v>109</v>
      </c>
      <c r="G58" s="64">
        <v>160.83000000000001</v>
      </c>
      <c r="H58" s="64"/>
      <c r="I58" s="28">
        <v>40.21</v>
      </c>
    </row>
    <row r="59" spans="1:9" ht="15.4" customHeight="1" x14ac:dyDescent="0.25">
      <c r="A59" s="25"/>
      <c r="B59" s="25"/>
      <c r="C59" s="25"/>
      <c r="D59" s="25"/>
      <c r="E59" s="25"/>
      <c r="F59" s="65" t="s">
        <v>110</v>
      </c>
      <c r="G59" s="65"/>
      <c r="H59" s="66">
        <v>201.04</v>
      </c>
      <c r="I59" s="66"/>
    </row>
    <row r="60" spans="1:9" ht="17.649999999999999" customHeight="1" x14ac:dyDescent="0.25">
      <c r="A60" s="23"/>
      <c r="B60" s="23"/>
      <c r="C60" s="23"/>
      <c r="D60" s="67" t="s">
        <v>321</v>
      </c>
      <c r="E60" s="67"/>
      <c r="F60" s="67"/>
      <c r="G60" s="67"/>
      <c r="H60" s="67"/>
      <c r="I60" s="23"/>
    </row>
    <row r="61" spans="1:9" ht="15.4" customHeight="1" x14ac:dyDescent="0.25">
      <c r="A61" s="62" t="s">
        <v>322</v>
      </c>
      <c r="B61" s="62"/>
      <c r="C61" s="24" t="s">
        <v>10</v>
      </c>
      <c r="D61" s="63" t="s">
        <v>44</v>
      </c>
      <c r="E61" s="63"/>
      <c r="F61" s="63"/>
      <c r="G61" s="63"/>
      <c r="H61" s="63"/>
      <c r="I61" s="25"/>
    </row>
    <row r="62" spans="1:9" ht="15.2" customHeight="1" thickBot="1" x14ac:dyDescent="0.3">
      <c r="A62" s="25"/>
      <c r="B62" s="62" t="s">
        <v>123</v>
      </c>
      <c r="C62" s="62"/>
      <c r="D62" s="26">
        <v>0.3</v>
      </c>
      <c r="E62" s="27" t="s">
        <v>124</v>
      </c>
      <c r="F62" s="27" t="s">
        <v>125</v>
      </c>
      <c r="G62" s="64">
        <v>11.06</v>
      </c>
      <c r="H62" s="64"/>
      <c r="I62" s="28">
        <v>3.32</v>
      </c>
    </row>
    <row r="63" spans="1:9" ht="15.2" customHeight="1" thickBot="1" x14ac:dyDescent="0.3">
      <c r="A63" s="25"/>
      <c r="B63" s="62" t="s">
        <v>126</v>
      </c>
      <c r="C63" s="62"/>
      <c r="D63" s="26">
        <v>1.25</v>
      </c>
      <c r="E63" s="27" t="s">
        <v>10</v>
      </c>
      <c r="F63" s="27" t="s">
        <v>127</v>
      </c>
      <c r="G63" s="64">
        <v>38</v>
      </c>
      <c r="H63" s="64"/>
      <c r="I63" s="28">
        <v>47.5</v>
      </c>
    </row>
    <row r="64" spans="1:9" ht="21.4" customHeight="1" thickBot="1" x14ac:dyDescent="0.3">
      <c r="A64" s="25"/>
      <c r="B64" s="62" t="s">
        <v>106</v>
      </c>
      <c r="C64" s="62"/>
      <c r="D64" s="26">
        <v>3</v>
      </c>
      <c r="E64" s="27" t="s">
        <v>104</v>
      </c>
      <c r="F64" s="27" t="s">
        <v>107</v>
      </c>
      <c r="G64" s="64">
        <v>14.36</v>
      </c>
      <c r="H64" s="64"/>
      <c r="I64" s="28">
        <v>43.08</v>
      </c>
    </row>
    <row r="65" spans="1:9" ht="15.2" customHeight="1" thickBot="1" x14ac:dyDescent="0.3">
      <c r="A65" s="25"/>
      <c r="B65" s="25"/>
      <c r="C65" s="25"/>
      <c r="D65" s="26">
        <v>25</v>
      </c>
      <c r="E65" s="27" t="s">
        <v>108</v>
      </c>
      <c r="F65" s="27" t="s">
        <v>109</v>
      </c>
      <c r="G65" s="64">
        <v>93.9</v>
      </c>
      <c r="H65" s="64"/>
      <c r="I65" s="28">
        <v>23.48</v>
      </c>
    </row>
    <row r="66" spans="1:9" ht="15.4" customHeight="1" thickBot="1" x14ac:dyDescent="0.3">
      <c r="A66" s="25"/>
      <c r="B66" s="25"/>
      <c r="C66" s="25"/>
      <c r="D66" s="25"/>
      <c r="E66" s="25"/>
      <c r="F66" s="65" t="s">
        <v>128</v>
      </c>
      <c r="G66" s="65"/>
      <c r="H66" s="66">
        <v>117.38</v>
      </c>
      <c r="I66" s="66"/>
    </row>
    <row r="67" spans="1:9" ht="15.4" customHeight="1" thickBot="1" x14ac:dyDescent="0.3">
      <c r="A67" s="62" t="s">
        <v>323</v>
      </c>
      <c r="B67" s="62"/>
      <c r="C67" s="24" t="s">
        <v>10</v>
      </c>
      <c r="D67" s="63" t="s">
        <v>45</v>
      </c>
      <c r="E67" s="63"/>
      <c r="F67" s="63"/>
      <c r="G67" s="63"/>
      <c r="H67" s="63"/>
      <c r="I67" s="25"/>
    </row>
    <row r="68" spans="1:9" ht="21.4" customHeight="1" thickBot="1" x14ac:dyDescent="0.3">
      <c r="A68" s="25"/>
      <c r="B68" s="62" t="s">
        <v>106</v>
      </c>
      <c r="C68" s="62"/>
      <c r="D68" s="26">
        <v>3</v>
      </c>
      <c r="E68" s="27" t="s">
        <v>104</v>
      </c>
      <c r="F68" s="27" t="s">
        <v>107</v>
      </c>
      <c r="G68" s="64">
        <v>14.36</v>
      </c>
      <c r="H68" s="64"/>
      <c r="I68" s="28">
        <v>43.08</v>
      </c>
    </row>
    <row r="69" spans="1:9" ht="15.2" customHeight="1" thickBot="1" x14ac:dyDescent="0.3">
      <c r="A69" s="25"/>
      <c r="B69" s="25"/>
      <c r="C69" s="25"/>
      <c r="D69" s="26">
        <v>25</v>
      </c>
      <c r="E69" s="27" t="s">
        <v>108</v>
      </c>
      <c r="F69" s="27" t="s">
        <v>109</v>
      </c>
      <c r="G69" s="64">
        <v>43.08</v>
      </c>
      <c r="H69" s="64"/>
      <c r="I69" s="28">
        <v>10.77</v>
      </c>
    </row>
    <row r="70" spans="1:9" ht="15.4" customHeight="1" x14ac:dyDescent="0.25">
      <c r="A70" s="25"/>
      <c r="B70" s="25"/>
      <c r="C70" s="25"/>
      <c r="D70" s="25"/>
      <c r="E70" s="25"/>
      <c r="F70" s="65" t="s">
        <v>128</v>
      </c>
      <c r="G70" s="65"/>
      <c r="H70" s="66">
        <v>53.85</v>
      </c>
      <c r="I70" s="66"/>
    </row>
    <row r="71" spans="1:9" ht="17.649999999999999" customHeight="1" x14ac:dyDescent="0.25">
      <c r="A71" s="23"/>
      <c r="B71" s="23"/>
      <c r="C71" s="23"/>
      <c r="D71" s="67" t="s">
        <v>324</v>
      </c>
      <c r="E71" s="67"/>
      <c r="F71" s="67"/>
      <c r="G71" s="67"/>
      <c r="H71" s="67"/>
      <c r="I71" s="23"/>
    </row>
    <row r="72" spans="1:9" ht="15.4" customHeight="1" x14ac:dyDescent="0.25">
      <c r="A72" s="62" t="s">
        <v>325</v>
      </c>
      <c r="B72" s="62"/>
      <c r="C72" s="24" t="s">
        <v>10</v>
      </c>
      <c r="D72" s="63" t="s">
        <v>13</v>
      </c>
      <c r="E72" s="63"/>
      <c r="F72" s="63"/>
      <c r="G72" s="63"/>
      <c r="H72" s="63"/>
      <c r="I72" s="25"/>
    </row>
    <row r="73" spans="1:9" ht="15.2" customHeight="1" thickBot="1" x14ac:dyDescent="0.3">
      <c r="A73" s="25"/>
      <c r="B73" s="62" t="s">
        <v>129</v>
      </c>
      <c r="C73" s="62"/>
      <c r="D73" s="26">
        <v>12</v>
      </c>
      <c r="E73" s="27" t="s">
        <v>2</v>
      </c>
      <c r="F73" s="27" t="s">
        <v>130</v>
      </c>
      <c r="G73" s="64">
        <v>84.76</v>
      </c>
      <c r="H73" s="64"/>
      <c r="I73" s="28">
        <v>1017.12</v>
      </c>
    </row>
    <row r="74" spans="1:9" ht="15.2" customHeight="1" thickBot="1" x14ac:dyDescent="0.3">
      <c r="A74" s="25"/>
      <c r="B74" s="62" t="s">
        <v>131</v>
      </c>
      <c r="C74" s="62"/>
      <c r="D74" s="26">
        <v>12</v>
      </c>
      <c r="E74" s="27" t="s">
        <v>2</v>
      </c>
      <c r="F74" s="27" t="s">
        <v>132</v>
      </c>
      <c r="G74" s="64">
        <v>4.3099999999999996</v>
      </c>
      <c r="H74" s="64"/>
      <c r="I74" s="28">
        <v>51.72</v>
      </c>
    </row>
    <row r="75" spans="1:9" ht="15.2" customHeight="1" thickBot="1" x14ac:dyDescent="0.3">
      <c r="A75" s="25"/>
      <c r="B75" s="62" t="s">
        <v>133</v>
      </c>
      <c r="C75" s="62"/>
      <c r="D75" s="26">
        <v>45</v>
      </c>
      <c r="E75" s="27" t="s">
        <v>51</v>
      </c>
      <c r="F75" s="27" t="s">
        <v>134</v>
      </c>
      <c r="G75" s="64">
        <v>8.51</v>
      </c>
      <c r="H75" s="64"/>
      <c r="I75" s="28">
        <v>382.95</v>
      </c>
    </row>
    <row r="76" spans="1:9" ht="21.4" customHeight="1" thickBot="1" x14ac:dyDescent="0.3">
      <c r="A76" s="25"/>
      <c r="B76" s="62" t="s">
        <v>135</v>
      </c>
      <c r="C76" s="62"/>
      <c r="D76" s="26">
        <v>1</v>
      </c>
      <c r="E76" s="27" t="s">
        <v>10</v>
      </c>
      <c r="F76" s="27" t="s">
        <v>136</v>
      </c>
      <c r="G76" s="64">
        <v>610.89</v>
      </c>
      <c r="H76" s="64"/>
      <c r="I76" s="28">
        <v>610.89</v>
      </c>
    </row>
    <row r="77" spans="1:9" ht="15.2" customHeight="1" thickBot="1" x14ac:dyDescent="0.3">
      <c r="A77" s="25"/>
      <c r="B77" s="25"/>
      <c r="C77" s="25"/>
      <c r="D77" s="26">
        <v>25</v>
      </c>
      <c r="E77" s="27" t="s">
        <v>108</v>
      </c>
      <c r="F77" s="27" t="s">
        <v>109</v>
      </c>
      <c r="G77" s="64">
        <v>2062.6799999999998</v>
      </c>
      <c r="H77" s="64"/>
      <c r="I77" s="28">
        <v>515.66999999999996</v>
      </c>
    </row>
    <row r="78" spans="1:9" ht="15.4" customHeight="1" thickBot="1" x14ac:dyDescent="0.3">
      <c r="A78" s="25"/>
      <c r="B78" s="25"/>
      <c r="C78" s="25"/>
      <c r="D78" s="25"/>
      <c r="E78" s="25"/>
      <c r="F78" s="65" t="s">
        <v>128</v>
      </c>
      <c r="G78" s="65"/>
      <c r="H78" s="66">
        <v>2578.35</v>
      </c>
      <c r="I78" s="66"/>
    </row>
    <row r="79" spans="1:9" ht="15.4" customHeight="1" thickBot="1" x14ac:dyDescent="0.3">
      <c r="A79" s="62" t="s">
        <v>326</v>
      </c>
      <c r="B79" s="62"/>
      <c r="C79" s="24" t="s">
        <v>10</v>
      </c>
      <c r="D79" s="63" t="s">
        <v>137</v>
      </c>
      <c r="E79" s="63"/>
      <c r="F79" s="63"/>
      <c r="G79" s="63"/>
      <c r="H79" s="63"/>
      <c r="I79" s="25"/>
    </row>
    <row r="80" spans="1:9" ht="15.2" customHeight="1" thickBot="1" x14ac:dyDescent="0.3">
      <c r="A80" s="25"/>
      <c r="B80" s="62" t="s">
        <v>129</v>
      </c>
      <c r="C80" s="62"/>
      <c r="D80" s="26">
        <v>12</v>
      </c>
      <c r="E80" s="27" t="s">
        <v>2</v>
      </c>
      <c r="F80" s="27" t="s">
        <v>130</v>
      </c>
      <c r="G80" s="64">
        <v>84.76</v>
      </c>
      <c r="H80" s="64"/>
      <c r="I80" s="28">
        <v>1017.12</v>
      </c>
    </row>
    <row r="81" spans="1:9" ht="15.2" customHeight="1" thickBot="1" x14ac:dyDescent="0.3">
      <c r="A81" s="25"/>
      <c r="B81" s="62" t="s">
        <v>131</v>
      </c>
      <c r="C81" s="62"/>
      <c r="D81" s="26">
        <v>12</v>
      </c>
      <c r="E81" s="27" t="s">
        <v>2</v>
      </c>
      <c r="F81" s="27" t="s">
        <v>132</v>
      </c>
      <c r="G81" s="64">
        <v>4.3099999999999996</v>
      </c>
      <c r="H81" s="64"/>
      <c r="I81" s="28">
        <v>51.72</v>
      </c>
    </row>
    <row r="82" spans="1:9" ht="15.2" customHeight="1" thickBot="1" x14ac:dyDescent="0.3">
      <c r="A82" s="25"/>
      <c r="B82" s="62" t="s">
        <v>133</v>
      </c>
      <c r="C82" s="62"/>
      <c r="D82" s="26">
        <v>60</v>
      </c>
      <c r="E82" s="27" t="s">
        <v>51</v>
      </c>
      <c r="F82" s="27" t="s">
        <v>134</v>
      </c>
      <c r="G82" s="64">
        <v>8.51</v>
      </c>
      <c r="H82" s="64"/>
      <c r="I82" s="28">
        <v>510.6</v>
      </c>
    </row>
    <row r="83" spans="1:9" ht="21.4" customHeight="1" thickBot="1" x14ac:dyDescent="0.3">
      <c r="A83" s="25"/>
      <c r="B83" s="62" t="s">
        <v>135</v>
      </c>
      <c r="C83" s="62"/>
      <c r="D83" s="26">
        <v>1</v>
      </c>
      <c r="E83" s="27" t="s">
        <v>10</v>
      </c>
      <c r="F83" s="27" t="s">
        <v>136</v>
      </c>
      <c r="G83" s="64">
        <v>610.89</v>
      </c>
      <c r="H83" s="64"/>
      <c r="I83" s="28">
        <v>610.89</v>
      </c>
    </row>
    <row r="84" spans="1:9" ht="15.2" customHeight="1" thickBot="1" x14ac:dyDescent="0.3">
      <c r="A84" s="25"/>
      <c r="B84" s="25"/>
      <c r="C84" s="25"/>
      <c r="D84" s="26">
        <v>25</v>
      </c>
      <c r="E84" s="27" t="s">
        <v>108</v>
      </c>
      <c r="F84" s="27" t="s">
        <v>109</v>
      </c>
      <c r="G84" s="64">
        <v>2190.33</v>
      </c>
      <c r="H84" s="64"/>
      <c r="I84" s="28">
        <v>547.58000000000004</v>
      </c>
    </row>
    <row r="85" spans="1:9" ht="15.4" customHeight="1" x14ac:dyDescent="0.25">
      <c r="A85" s="25"/>
      <c r="B85" s="25"/>
      <c r="C85" s="25"/>
      <c r="D85" s="25"/>
      <c r="E85" s="25"/>
      <c r="F85" s="65" t="s">
        <v>128</v>
      </c>
      <c r="G85" s="65"/>
      <c r="H85" s="66">
        <v>2737.91</v>
      </c>
      <c r="I85" s="66"/>
    </row>
    <row r="86" spans="1:9" ht="17.649999999999999" customHeight="1" x14ac:dyDescent="0.25">
      <c r="A86" s="23"/>
      <c r="B86" s="23"/>
      <c r="C86" s="23"/>
      <c r="D86" s="67" t="s">
        <v>327</v>
      </c>
      <c r="E86" s="67"/>
      <c r="F86" s="67"/>
      <c r="G86" s="67"/>
      <c r="H86" s="67"/>
      <c r="I86" s="23"/>
    </row>
    <row r="87" spans="1:9" ht="15.4" customHeight="1" x14ac:dyDescent="0.25">
      <c r="A87" s="25"/>
      <c r="B87" s="25"/>
      <c r="C87" s="25"/>
      <c r="D87" s="65" t="s">
        <v>328</v>
      </c>
      <c r="E87" s="65"/>
      <c r="F87" s="65"/>
      <c r="G87" s="65"/>
      <c r="H87" s="65"/>
      <c r="I87" s="25"/>
    </row>
    <row r="88" spans="1:9" ht="15.4" customHeight="1" thickBot="1" x14ac:dyDescent="0.3">
      <c r="A88" s="62" t="s">
        <v>329</v>
      </c>
      <c r="B88" s="62"/>
      <c r="C88" s="24" t="s">
        <v>10</v>
      </c>
      <c r="D88" s="63" t="s">
        <v>268</v>
      </c>
      <c r="E88" s="63"/>
      <c r="F88" s="63"/>
      <c r="G88" s="63"/>
      <c r="H88" s="63"/>
      <c r="I88" s="25"/>
    </row>
    <row r="89" spans="1:9" ht="15.2" customHeight="1" thickBot="1" x14ac:dyDescent="0.3">
      <c r="A89" s="25"/>
      <c r="B89" s="62" t="s">
        <v>131</v>
      </c>
      <c r="C89" s="62"/>
      <c r="D89" s="26">
        <v>12</v>
      </c>
      <c r="E89" s="27" t="s">
        <v>2</v>
      </c>
      <c r="F89" s="27" t="s">
        <v>132</v>
      </c>
      <c r="G89" s="64">
        <v>4.3099999999999996</v>
      </c>
      <c r="H89" s="64"/>
      <c r="I89" s="28">
        <v>51.72</v>
      </c>
    </row>
    <row r="90" spans="1:9" ht="15.2" customHeight="1" thickBot="1" x14ac:dyDescent="0.3">
      <c r="A90" s="25"/>
      <c r="B90" s="62" t="s">
        <v>133</v>
      </c>
      <c r="C90" s="62"/>
      <c r="D90" s="26">
        <v>80</v>
      </c>
      <c r="E90" s="27" t="s">
        <v>51</v>
      </c>
      <c r="F90" s="27" t="s">
        <v>134</v>
      </c>
      <c r="G90" s="64">
        <v>8.51</v>
      </c>
      <c r="H90" s="64"/>
      <c r="I90" s="28">
        <v>680.8</v>
      </c>
    </row>
    <row r="91" spans="1:9" ht="30.6" customHeight="1" thickBot="1" x14ac:dyDescent="0.3">
      <c r="A91" s="25"/>
      <c r="B91" s="62" t="s">
        <v>147</v>
      </c>
      <c r="C91" s="62"/>
      <c r="D91" s="26">
        <v>12</v>
      </c>
      <c r="E91" s="27" t="s">
        <v>2</v>
      </c>
      <c r="F91" s="27" t="s">
        <v>148</v>
      </c>
      <c r="G91" s="64">
        <v>87.7</v>
      </c>
      <c r="H91" s="64"/>
      <c r="I91" s="28">
        <v>1052.4000000000001</v>
      </c>
    </row>
    <row r="92" spans="1:9" ht="21.4" customHeight="1" thickBot="1" x14ac:dyDescent="0.3">
      <c r="A92" s="25"/>
      <c r="B92" s="62" t="s">
        <v>330</v>
      </c>
      <c r="C92" s="62"/>
      <c r="D92" s="26">
        <v>1</v>
      </c>
      <c r="E92" s="27" t="s">
        <v>10</v>
      </c>
      <c r="F92" s="27" t="s">
        <v>331</v>
      </c>
      <c r="G92" s="64">
        <v>629.11</v>
      </c>
      <c r="H92" s="64"/>
      <c r="I92" s="28">
        <v>629.11</v>
      </c>
    </row>
    <row r="93" spans="1:9" ht="15.2" customHeight="1" thickBot="1" x14ac:dyDescent="0.3">
      <c r="A93" s="25"/>
      <c r="B93" s="25"/>
      <c r="C93" s="25"/>
      <c r="D93" s="26">
        <v>25</v>
      </c>
      <c r="E93" s="27" t="s">
        <v>108</v>
      </c>
      <c r="F93" s="27" t="s">
        <v>109</v>
      </c>
      <c r="G93" s="64">
        <v>2414.0300000000002</v>
      </c>
      <c r="H93" s="64"/>
      <c r="I93" s="28">
        <v>603.51</v>
      </c>
    </row>
    <row r="94" spans="1:9" ht="15.4" customHeight="1" thickBot="1" x14ac:dyDescent="0.3">
      <c r="A94" s="25"/>
      <c r="B94" s="25"/>
      <c r="C94" s="25"/>
      <c r="D94" s="25"/>
      <c r="E94" s="25"/>
      <c r="F94" s="65" t="s">
        <v>128</v>
      </c>
      <c r="G94" s="65"/>
      <c r="H94" s="66">
        <v>3017.54</v>
      </c>
      <c r="I94" s="66"/>
    </row>
    <row r="95" spans="1:9" ht="15.4" customHeight="1" thickBot="1" x14ac:dyDescent="0.3">
      <c r="A95" s="62" t="s">
        <v>332</v>
      </c>
      <c r="B95" s="62"/>
      <c r="C95" s="24" t="s">
        <v>43</v>
      </c>
      <c r="D95" s="63" t="s">
        <v>46</v>
      </c>
      <c r="E95" s="63"/>
      <c r="F95" s="63"/>
      <c r="G95" s="63"/>
      <c r="H95" s="63"/>
      <c r="I95" s="25"/>
    </row>
    <row r="96" spans="1:9" ht="15.2" customHeight="1" thickBot="1" x14ac:dyDescent="0.3">
      <c r="A96" s="25"/>
      <c r="B96" s="62" t="s">
        <v>149</v>
      </c>
      <c r="C96" s="62"/>
      <c r="D96" s="26">
        <v>1</v>
      </c>
      <c r="E96" s="27" t="s">
        <v>43</v>
      </c>
      <c r="F96" s="27" t="s">
        <v>150</v>
      </c>
      <c r="G96" s="64">
        <v>106</v>
      </c>
      <c r="H96" s="64"/>
      <c r="I96" s="28">
        <v>106</v>
      </c>
    </row>
    <row r="97" spans="1:9" ht="21.4" customHeight="1" thickBot="1" x14ac:dyDescent="0.3">
      <c r="A97" s="25"/>
      <c r="B97" s="62" t="s">
        <v>151</v>
      </c>
      <c r="C97" s="62"/>
      <c r="D97" s="26">
        <v>0.216</v>
      </c>
      <c r="E97" s="27" t="s">
        <v>10</v>
      </c>
      <c r="F97" s="27" t="s">
        <v>45</v>
      </c>
      <c r="G97" s="64">
        <v>43.08</v>
      </c>
      <c r="H97" s="64"/>
      <c r="I97" s="28">
        <v>9.31</v>
      </c>
    </row>
    <row r="98" spans="1:9" ht="21.4" customHeight="1" thickBot="1" x14ac:dyDescent="0.3">
      <c r="A98" s="25"/>
      <c r="B98" s="62" t="s">
        <v>152</v>
      </c>
      <c r="C98" s="62"/>
      <c r="D98" s="26">
        <v>0.216</v>
      </c>
      <c r="E98" s="27" t="s">
        <v>10</v>
      </c>
      <c r="F98" s="27" t="s">
        <v>153</v>
      </c>
      <c r="G98" s="64">
        <v>449.4</v>
      </c>
      <c r="H98" s="64"/>
      <c r="I98" s="28">
        <v>97.07</v>
      </c>
    </row>
    <row r="99" spans="1:9" ht="15.2" customHeight="1" thickBot="1" x14ac:dyDescent="0.3">
      <c r="A99" s="25"/>
      <c r="B99" s="25"/>
      <c r="C99" s="25"/>
      <c r="D99" s="26">
        <v>25</v>
      </c>
      <c r="E99" s="27" t="s">
        <v>108</v>
      </c>
      <c r="F99" s="27" t="s">
        <v>109</v>
      </c>
      <c r="G99" s="64">
        <v>212.38</v>
      </c>
      <c r="H99" s="64"/>
      <c r="I99" s="28">
        <v>53.1</v>
      </c>
    </row>
    <row r="100" spans="1:9" ht="15.4" customHeight="1" thickBot="1" x14ac:dyDescent="0.3">
      <c r="A100" s="25"/>
      <c r="B100" s="25"/>
      <c r="C100" s="25"/>
      <c r="D100" s="25"/>
      <c r="E100" s="25"/>
      <c r="F100" s="65" t="s">
        <v>117</v>
      </c>
      <c r="G100" s="65"/>
      <c r="H100" s="66">
        <v>265.48</v>
      </c>
      <c r="I100" s="66"/>
    </row>
    <row r="101" spans="1:9" ht="15.4" customHeight="1" thickBot="1" x14ac:dyDescent="0.3">
      <c r="A101" s="25"/>
      <c r="B101" s="25"/>
      <c r="C101" s="25"/>
      <c r="D101" s="65" t="s">
        <v>333</v>
      </c>
      <c r="E101" s="65"/>
      <c r="F101" s="65"/>
      <c r="G101" s="65"/>
      <c r="H101" s="65"/>
      <c r="I101" s="25"/>
    </row>
    <row r="102" spans="1:9" ht="15.4" customHeight="1" thickBot="1" x14ac:dyDescent="0.3">
      <c r="A102" s="62" t="s">
        <v>334</v>
      </c>
      <c r="B102" s="62"/>
      <c r="C102" s="24" t="s">
        <v>10</v>
      </c>
      <c r="D102" s="63" t="s">
        <v>268</v>
      </c>
      <c r="E102" s="63"/>
      <c r="F102" s="63"/>
      <c r="G102" s="63"/>
      <c r="H102" s="63"/>
      <c r="I102" s="25"/>
    </row>
    <row r="103" spans="1:9" ht="15.2" customHeight="1" thickBot="1" x14ac:dyDescent="0.3">
      <c r="A103" s="25"/>
      <c r="B103" s="62" t="s">
        <v>131</v>
      </c>
      <c r="C103" s="62"/>
      <c r="D103" s="26">
        <v>12</v>
      </c>
      <c r="E103" s="27" t="s">
        <v>2</v>
      </c>
      <c r="F103" s="27" t="s">
        <v>132</v>
      </c>
      <c r="G103" s="64">
        <v>4.3099999999999996</v>
      </c>
      <c r="H103" s="64"/>
      <c r="I103" s="28">
        <v>51.72</v>
      </c>
    </row>
    <row r="104" spans="1:9" ht="15.2" customHeight="1" thickBot="1" x14ac:dyDescent="0.3">
      <c r="A104" s="25"/>
      <c r="B104" s="62" t="s">
        <v>133</v>
      </c>
      <c r="C104" s="62"/>
      <c r="D104" s="26">
        <v>80</v>
      </c>
      <c r="E104" s="27" t="s">
        <v>51</v>
      </c>
      <c r="F104" s="27" t="s">
        <v>134</v>
      </c>
      <c r="G104" s="64">
        <v>8.51</v>
      </c>
      <c r="H104" s="64"/>
      <c r="I104" s="28">
        <v>680.8</v>
      </c>
    </row>
    <row r="105" spans="1:9" ht="30.6" customHeight="1" thickBot="1" x14ac:dyDescent="0.3">
      <c r="A105" s="25"/>
      <c r="B105" s="62" t="s">
        <v>147</v>
      </c>
      <c r="C105" s="62"/>
      <c r="D105" s="26">
        <v>12</v>
      </c>
      <c r="E105" s="27" t="s">
        <v>2</v>
      </c>
      <c r="F105" s="27" t="s">
        <v>148</v>
      </c>
      <c r="G105" s="64">
        <v>87.7</v>
      </c>
      <c r="H105" s="64"/>
      <c r="I105" s="28">
        <v>1052.4000000000001</v>
      </c>
    </row>
    <row r="106" spans="1:9" ht="21.4" customHeight="1" thickBot="1" x14ac:dyDescent="0.3">
      <c r="A106" s="25"/>
      <c r="B106" s="62" t="s">
        <v>330</v>
      </c>
      <c r="C106" s="62"/>
      <c r="D106" s="26">
        <v>1</v>
      </c>
      <c r="E106" s="27" t="s">
        <v>10</v>
      </c>
      <c r="F106" s="27" t="s">
        <v>331</v>
      </c>
      <c r="G106" s="64">
        <v>629.11</v>
      </c>
      <c r="H106" s="64"/>
      <c r="I106" s="28">
        <v>629.11</v>
      </c>
    </row>
    <row r="107" spans="1:9" ht="15.2" customHeight="1" thickBot="1" x14ac:dyDescent="0.3">
      <c r="A107" s="25"/>
      <c r="B107" s="25"/>
      <c r="C107" s="25"/>
      <c r="D107" s="26">
        <v>25</v>
      </c>
      <c r="E107" s="27" t="s">
        <v>108</v>
      </c>
      <c r="F107" s="27" t="s">
        <v>109</v>
      </c>
      <c r="G107" s="64">
        <v>2414.0300000000002</v>
      </c>
      <c r="H107" s="64"/>
      <c r="I107" s="28">
        <v>603.51</v>
      </c>
    </row>
    <row r="108" spans="1:9" ht="15.4" customHeight="1" x14ac:dyDescent="0.25">
      <c r="A108" s="25"/>
      <c r="B108" s="25"/>
      <c r="C108" s="25"/>
      <c r="D108" s="25"/>
      <c r="E108" s="25"/>
      <c r="F108" s="65" t="s">
        <v>128</v>
      </c>
      <c r="G108" s="65"/>
      <c r="H108" s="66">
        <v>3017.54</v>
      </c>
      <c r="I108" s="66"/>
    </row>
    <row r="109" spans="1:9" ht="17.649999999999999" customHeight="1" x14ac:dyDescent="0.25">
      <c r="A109" s="23"/>
      <c r="B109" s="23"/>
      <c r="C109" s="23"/>
      <c r="D109" s="67" t="s">
        <v>335</v>
      </c>
      <c r="E109" s="67"/>
      <c r="F109" s="67"/>
      <c r="G109" s="67"/>
      <c r="H109" s="67"/>
      <c r="I109" s="23"/>
    </row>
    <row r="110" spans="1:9" ht="15.4" customHeight="1" x14ac:dyDescent="0.25">
      <c r="A110" s="62" t="s">
        <v>336</v>
      </c>
      <c r="B110" s="62"/>
      <c r="C110" s="24" t="s">
        <v>2</v>
      </c>
      <c r="D110" s="63" t="s">
        <v>18</v>
      </c>
      <c r="E110" s="63"/>
      <c r="F110" s="63"/>
      <c r="G110" s="63"/>
      <c r="H110" s="63"/>
      <c r="I110" s="25"/>
    </row>
    <row r="111" spans="1:9" ht="15.2" customHeight="1" thickBot="1" x14ac:dyDescent="0.3">
      <c r="A111" s="25"/>
      <c r="B111" s="62" t="s">
        <v>154</v>
      </c>
      <c r="C111" s="62"/>
      <c r="D111" s="26">
        <v>34</v>
      </c>
      <c r="E111" s="27" t="s">
        <v>43</v>
      </c>
      <c r="F111" s="27" t="s">
        <v>155</v>
      </c>
      <c r="G111" s="64">
        <v>0.7</v>
      </c>
      <c r="H111" s="64"/>
      <c r="I111" s="28">
        <v>23.8</v>
      </c>
    </row>
    <row r="112" spans="1:9" ht="21.4" customHeight="1" thickBot="1" x14ac:dyDescent="0.3">
      <c r="A112" s="25"/>
      <c r="B112" s="62" t="s">
        <v>156</v>
      </c>
      <c r="C112" s="62"/>
      <c r="D112" s="26">
        <v>0.02</v>
      </c>
      <c r="E112" s="27" t="s">
        <v>10</v>
      </c>
      <c r="F112" s="27" t="s">
        <v>157</v>
      </c>
      <c r="G112" s="64">
        <v>339.61</v>
      </c>
      <c r="H112" s="64"/>
      <c r="I112" s="28">
        <v>6.79</v>
      </c>
    </row>
    <row r="113" spans="1:9" ht="21.4" customHeight="1" thickBot="1" x14ac:dyDescent="0.3">
      <c r="A113" s="25"/>
      <c r="B113" s="62" t="s">
        <v>145</v>
      </c>
      <c r="C113" s="62"/>
      <c r="D113" s="26">
        <v>1</v>
      </c>
      <c r="E113" s="27" t="s">
        <v>104</v>
      </c>
      <c r="F113" s="27" t="s">
        <v>146</v>
      </c>
      <c r="G113" s="64">
        <v>18.04</v>
      </c>
      <c r="H113" s="64"/>
      <c r="I113" s="28">
        <v>18.04</v>
      </c>
    </row>
    <row r="114" spans="1:9" ht="21.4" customHeight="1" thickBot="1" x14ac:dyDescent="0.3">
      <c r="A114" s="25"/>
      <c r="B114" s="62" t="s">
        <v>106</v>
      </c>
      <c r="C114" s="62"/>
      <c r="D114" s="26">
        <v>0.5</v>
      </c>
      <c r="E114" s="27" t="s">
        <v>104</v>
      </c>
      <c r="F114" s="27" t="s">
        <v>107</v>
      </c>
      <c r="G114" s="64">
        <v>14.36</v>
      </c>
      <c r="H114" s="64"/>
      <c r="I114" s="28">
        <v>7.18</v>
      </c>
    </row>
    <row r="115" spans="1:9" ht="15.2" customHeight="1" thickBot="1" x14ac:dyDescent="0.3">
      <c r="A115" s="25"/>
      <c r="B115" s="25"/>
      <c r="C115" s="25"/>
      <c r="D115" s="26">
        <v>25</v>
      </c>
      <c r="E115" s="27" t="s">
        <v>108</v>
      </c>
      <c r="F115" s="27" t="s">
        <v>109</v>
      </c>
      <c r="G115" s="64">
        <v>55.81</v>
      </c>
      <c r="H115" s="64"/>
      <c r="I115" s="28">
        <v>13.95</v>
      </c>
    </row>
    <row r="116" spans="1:9" ht="15.4" customHeight="1" x14ac:dyDescent="0.25">
      <c r="A116" s="25"/>
      <c r="B116" s="25"/>
      <c r="C116" s="25"/>
      <c r="D116" s="25"/>
      <c r="E116" s="25"/>
      <c r="F116" s="65" t="s">
        <v>110</v>
      </c>
      <c r="G116" s="65"/>
      <c r="H116" s="66">
        <v>69.760000000000005</v>
      </c>
      <c r="I116" s="66"/>
    </row>
    <row r="117" spans="1:9" ht="17.649999999999999" customHeight="1" x14ac:dyDescent="0.25">
      <c r="A117" s="23"/>
      <c r="B117" s="23"/>
      <c r="C117" s="23"/>
      <c r="D117" s="67" t="s">
        <v>337</v>
      </c>
      <c r="E117" s="67"/>
      <c r="F117" s="67"/>
      <c r="G117" s="67"/>
      <c r="H117" s="67"/>
      <c r="I117" s="23"/>
    </row>
    <row r="118" spans="1:9" ht="15.4" customHeight="1" x14ac:dyDescent="0.25">
      <c r="A118" s="62" t="s">
        <v>338</v>
      </c>
      <c r="B118" s="62"/>
      <c r="C118" s="24" t="s">
        <v>2</v>
      </c>
      <c r="D118" s="63" t="s">
        <v>271</v>
      </c>
      <c r="E118" s="63"/>
      <c r="F118" s="63"/>
      <c r="G118" s="63"/>
      <c r="H118" s="63"/>
      <c r="I118" s="25"/>
    </row>
    <row r="119" spans="1:9" ht="15.2" customHeight="1" thickBot="1" x14ac:dyDescent="0.3">
      <c r="A119" s="25"/>
      <c r="B119" s="62" t="s">
        <v>118</v>
      </c>
      <c r="C119" s="62"/>
      <c r="D119" s="26">
        <v>7.0000000000000007E-2</v>
      </c>
      <c r="E119" s="27" t="s">
        <v>51</v>
      </c>
      <c r="F119" s="27" t="s">
        <v>119</v>
      </c>
      <c r="G119" s="64">
        <v>8.34</v>
      </c>
      <c r="H119" s="64"/>
      <c r="I119" s="28">
        <v>0.57999999999999996</v>
      </c>
    </row>
    <row r="120" spans="1:9" ht="15.2" customHeight="1" thickBot="1" x14ac:dyDescent="0.3">
      <c r="A120" s="25"/>
      <c r="B120" s="62" t="s">
        <v>195</v>
      </c>
      <c r="C120" s="62"/>
      <c r="D120" s="26">
        <v>5.0999999999999997E-2</v>
      </c>
      <c r="E120" s="27" t="s">
        <v>54</v>
      </c>
      <c r="F120" s="27" t="s">
        <v>196</v>
      </c>
      <c r="G120" s="64">
        <v>144</v>
      </c>
      <c r="H120" s="64"/>
      <c r="I120" s="28">
        <v>7.34</v>
      </c>
    </row>
    <row r="121" spans="1:9" ht="15.2" customHeight="1" thickBot="1" x14ac:dyDescent="0.3">
      <c r="A121" s="25"/>
      <c r="B121" s="62" t="s">
        <v>158</v>
      </c>
      <c r="C121" s="62"/>
      <c r="D121" s="26">
        <v>0.03</v>
      </c>
      <c r="E121" s="27" t="s">
        <v>54</v>
      </c>
      <c r="F121" s="27" t="s">
        <v>159</v>
      </c>
      <c r="G121" s="64">
        <v>340</v>
      </c>
      <c r="H121" s="64"/>
      <c r="I121" s="28">
        <v>10.199999999999999</v>
      </c>
    </row>
    <row r="122" spans="1:9" ht="15.2" customHeight="1" thickBot="1" x14ac:dyDescent="0.3">
      <c r="A122" s="25"/>
      <c r="B122" s="62" t="s">
        <v>160</v>
      </c>
      <c r="C122" s="62"/>
      <c r="D122" s="26">
        <v>8.9999999999999993E-3</v>
      </c>
      <c r="E122" s="27" t="s">
        <v>43</v>
      </c>
      <c r="F122" s="27" t="s">
        <v>161</v>
      </c>
      <c r="G122" s="64">
        <v>102</v>
      </c>
      <c r="H122" s="64"/>
      <c r="I122" s="28">
        <v>0.92</v>
      </c>
    </row>
    <row r="123" spans="1:9" ht="21.4" customHeight="1" thickBot="1" x14ac:dyDescent="0.3">
      <c r="A123" s="25"/>
      <c r="B123" s="62" t="s">
        <v>162</v>
      </c>
      <c r="C123" s="62"/>
      <c r="D123" s="26">
        <v>1.05</v>
      </c>
      <c r="E123" s="27" t="s">
        <v>104</v>
      </c>
      <c r="F123" s="27" t="s">
        <v>163</v>
      </c>
      <c r="G123" s="64">
        <v>14.69</v>
      </c>
      <c r="H123" s="64"/>
      <c r="I123" s="28">
        <v>15.42</v>
      </c>
    </row>
    <row r="124" spans="1:9" ht="21.4" customHeight="1" thickBot="1" x14ac:dyDescent="0.3">
      <c r="A124" s="25"/>
      <c r="B124" s="62" t="s">
        <v>103</v>
      </c>
      <c r="C124" s="62"/>
      <c r="D124" s="26">
        <v>1.05</v>
      </c>
      <c r="E124" s="27" t="s">
        <v>104</v>
      </c>
      <c r="F124" s="27" t="s">
        <v>105</v>
      </c>
      <c r="G124" s="64">
        <v>17.940000000000001</v>
      </c>
      <c r="H124" s="64"/>
      <c r="I124" s="28">
        <v>18.84</v>
      </c>
    </row>
    <row r="125" spans="1:9" ht="15.2" customHeight="1" thickBot="1" x14ac:dyDescent="0.3">
      <c r="A125" s="25"/>
      <c r="B125" s="25"/>
      <c r="C125" s="25"/>
      <c r="D125" s="26">
        <v>25</v>
      </c>
      <c r="E125" s="27" t="s">
        <v>108</v>
      </c>
      <c r="F125" s="27" t="s">
        <v>109</v>
      </c>
      <c r="G125" s="64">
        <v>53.3</v>
      </c>
      <c r="H125" s="64"/>
      <c r="I125" s="28">
        <v>13.33</v>
      </c>
    </row>
    <row r="126" spans="1:9" ht="15.4" customHeight="1" thickBot="1" x14ac:dyDescent="0.3">
      <c r="A126" s="25"/>
      <c r="B126" s="25"/>
      <c r="C126" s="25"/>
      <c r="D126" s="25"/>
      <c r="E126" s="25"/>
      <c r="F126" s="65" t="s">
        <v>110</v>
      </c>
      <c r="G126" s="65"/>
      <c r="H126" s="66">
        <v>66.63</v>
      </c>
      <c r="I126" s="66"/>
    </row>
    <row r="127" spans="1:9" ht="15.4" customHeight="1" thickBot="1" x14ac:dyDescent="0.3">
      <c r="A127" s="62" t="s">
        <v>339</v>
      </c>
      <c r="B127" s="62"/>
      <c r="C127" s="24" t="s">
        <v>2</v>
      </c>
      <c r="D127" s="63" t="s">
        <v>272</v>
      </c>
      <c r="E127" s="63"/>
      <c r="F127" s="63"/>
      <c r="G127" s="63"/>
      <c r="H127" s="63"/>
      <c r="I127" s="25"/>
    </row>
    <row r="128" spans="1:9" ht="15.2" customHeight="1" thickBot="1" x14ac:dyDescent="0.3">
      <c r="A128" s="25"/>
      <c r="B128" s="62" t="s">
        <v>62</v>
      </c>
      <c r="C128" s="62"/>
      <c r="D128" s="26">
        <v>1.4</v>
      </c>
      <c r="E128" s="27" t="s">
        <v>43</v>
      </c>
      <c r="F128" s="27" t="s">
        <v>63</v>
      </c>
      <c r="G128" s="64">
        <v>0.49</v>
      </c>
      <c r="H128" s="64"/>
      <c r="I128" s="28">
        <v>0.69</v>
      </c>
    </row>
    <row r="129" spans="1:9" ht="15.2" customHeight="1" thickBot="1" x14ac:dyDescent="0.3">
      <c r="A129" s="25"/>
      <c r="B129" s="62" t="s">
        <v>340</v>
      </c>
      <c r="C129" s="62"/>
      <c r="D129" s="26">
        <v>1.4</v>
      </c>
      <c r="E129" s="27" t="s">
        <v>43</v>
      </c>
      <c r="F129" s="27" t="s">
        <v>341</v>
      </c>
      <c r="G129" s="64">
        <v>1.89</v>
      </c>
      <c r="H129" s="64"/>
      <c r="I129" s="28">
        <v>2.65</v>
      </c>
    </row>
    <row r="130" spans="1:9" ht="15.2" customHeight="1" thickBot="1" x14ac:dyDescent="0.3">
      <c r="A130" s="25"/>
      <c r="B130" s="62" t="s">
        <v>70</v>
      </c>
      <c r="C130" s="62"/>
      <c r="D130" s="26">
        <v>1.4</v>
      </c>
      <c r="E130" s="27" t="s">
        <v>43</v>
      </c>
      <c r="F130" s="27" t="s">
        <v>71</v>
      </c>
      <c r="G130" s="64">
        <v>1.1599999999999999</v>
      </c>
      <c r="H130" s="64"/>
      <c r="I130" s="28">
        <v>1.62</v>
      </c>
    </row>
    <row r="131" spans="1:9" ht="15.2" customHeight="1" thickBot="1" x14ac:dyDescent="0.3">
      <c r="A131" s="25"/>
      <c r="B131" s="62" t="s">
        <v>74</v>
      </c>
      <c r="C131" s="62"/>
      <c r="D131" s="26">
        <v>0.01</v>
      </c>
      <c r="E131" s="27" t="s">
        <v>51</v>
      </c>
      <c r="F131" s="27" t="s">
        <v>75</v>
      </c>
      <c r="G131" s="64">
        <v>12.3</v>
      </c>
      <c r="H131" s="64"/>
      <c r="I131" s="28">
        <v>0.12</v>
      </c>
    </row>
    <row r="132" spans="1:9" ht="21.4" customHeight="1" thickBot="1" x14ac:dyDescent="0.3">
      <c r="A132" s="25"/>
      <c r="B132" s="62" t="s">
        <v>342</v>
      </c>
      <c r="C132" s="62"/>
      <c r="D132" s="26">
        <v>0.56000000000000005</v>
      </c>
      <c r="E132" s="27" t="s">
        <v>43</v>
      </c>
      <c r="F132" s="27" t="s">
        <v>343</v>
      </c>
      <c r="G132" s="64">
        <v>69.52</v>
      </c>
      <c r="H132" s="64"/>
      <c r="I132" s="28">
        <v>38.93</v>
      </c>
    </row>
    <row r="133" spans="1:9" ht="21.4" customHeight="1" thickBot="1" x14ac:dyDescent="0.3">
      <c r="A133" s="25"/>
      <c r="B133" s="62" t="s">
        <v>106</v>
      </c>
      <c r="C133" s="62"/>
      <c r="D133" s="26">
        <v>0.5</v>
      </c>
      <c r="E133" s="27" t="s">
        <v>104</v>
      </c>
      <c r="F133" s="27" t="s">
        <v>107</v>
      </c>
      <c r="G133" s="64">
        <v>14.36</v>
      </c>
      <c r="H133" s="64"/>
      <c r="I133" s="28">
        <v>7.18</v>
      </c>
    </row>
    <row r="134" spans="1:9" ht="21.4" customHeight="1" thickBot="1" x14ac:dyDescent="0.3">
      <c r="A134" s="25"/>
      <c r="B134" s="62" t="s">
        <v>164</v>
      </c>
      <c r="C134" s="62"/>
      <c r="D134" s="26">
        <v>0.5</v>
      </c>
      <c r="E134" s="27" t="s">
        <v>104</v>
      </c>
      <c r="F134" s="27" t="s">
        <v>165</v>
      </c>
      <c r="G134" s="64">
        <v>17.88</v>
      </c>
      <c r="H134" s="64"/>
      <c r="I134" s="28">
        <v>8.94</v>
      </c>
    </row>
    <row r="135" spans="1:9" ht="15.2" customHeight="1" thickBot="1" x14ac:dyDescent="0.3">
      <c r="A135" s="25"/>
      <c r="B135" s="25"/>
      <c r="C135" s="25"/>
      <c r="D135" s="26">
        <v>25</v>
      </c>
      <c r="E135" s="27" t="s">
        <v>108</v>
      </c>
      <c r="F135" s="27" t="s">
        <v>109</v>
      </c>
      <c r="G135" s="64">
        <v>60.13</v>
      </c>
      <c r="H135" s="64"/>
      <c r="I135" s="28">
        <v>15.03</v>
      </c>
    </row>
    <row r="136" spans="1:9" ht="15.4" customHeight="1" thickBot="1" x14ac:dyDescent="0.3">
      <c r="A136" s="25"/>
      <c r="B136" s="25"/>
      <c r="C136" s="25"/>
      <c r="D136" s="25"/>
      <c r="E136" s="25"/>
      <c r="F136" s="65" t="s">
        <v>110</v>
      </c>
      <c r="G136" s="65"/>
      <c r="H136" s="66">
        <v>75.16</v>
      </c>
      <c r="I136" s="66"/>
    </row>
    <row r="137" spans="1:9" ht="15.4" customHeight="1" thickBot="1" x14ac:dyDescent="0.3">
      <c r="A137" s="62" t="s">
        <v>344</v>
      </c>
      <c r="B137" s="62"/>
      <c r="C137" s="24" t="s">
        <v>20</v>
      </c>
      <c r="D137" s="63" t="s">
        <v>273</v>
      </c>
      <c r="E137" s="63"/>
      <c r="F137" s="63"/>
      <c r="G137" s="63"/>
      <c r="H137" s="63"/>
      <c r="I137" s="25"/>
    </row>
    <row r="138" spans="1:9" ht="15.2" customHeight="1" thickBot="1" x14ac:dyDescent="0.3">
      <c r="A138" s="25"/>
      <c r="B138" s="62" t="s">
        <v>345</v>
      </c>
      <c r="C138" s="62"/>
      <c r="D138" s="26">
        <v>1</v>
      </c>
      <c r="E138" s="27" t="s">
        <v>43</v>
      </c>
      <c r="F138" s="27" t="s">
        <v>346</v>
      </c>
      <c r="G138" s="64">
        <v>12.92</v>
      </c>
      <c r="H138" s="64"/>
      <c r="I138" s="28">
        <v>12.92</v>
      </c>
    </row>
    <row r="139" spans="1:9" ht="15.2" customHeight="1" thickBot="1" x14ac:dyDescent="0.3">
      <c r="A139" s="25"/>
      <c r="B139" s="62" t="s">
        <v>347</v>
      </c>
      <c r="C139" s="62"/>
      <c r="D139" s="26">
        <v>1</v>
      </c>
      <c r="E139" s="27" t="s">
        <v>20</v>
      </c>
      <c r="F139" s="27" t="s">
        <v>348</v>
      </c>
      <c r="G139" s="64">
        <v>36.549999999999997</v>
      </c>
      <c r="H139" s="64"/>
      <c r="I139" s="28">
        <v>36.549999999999997</v>
      </c>
    </row>
    <row r="140" spans="1:9" ht="30.6" customHeight="1" thickBot="1" x14ac:dyDescent="0.3">
      <c r="A140" s="25"/>
      <c r="B140" s="62" t="s">
        <v>242</v>
      </c>
      <c r="C140" s="62"/>
      <c r="D140" s="26">
        <v>0.3</v>
      </c>
      <c r="E140" s="27" t="s">
        <v>104</v>
      </c>
      <c r="F140" s="27" t="s">
        <v>243</v>
      </c>
      <c r="G140" s="64">
        <v>17.61</v>
      </c>
      <c r="H140" s="64"/>
      <c r="I140" s="28">
        <v>5.28</v>
      </c>
    </row>
    <row r="141" spans="1:9" ht="21.4" customHeight="1" thickBot="1" x14ac:dyDescent="0.3">
      <c r="A141" s="25"/>
      <c r="B141" s="62" t="s">
        <v>106</v>
      </c>
      <c r="C141" s="62"/>
      <c r="D141" s="26">
        <v>0.3</v>
      </c>
      <c r="E141" s="27" t="s">
        <v>104</v>
      </c>
      <c r="F141" s="27" t="s">
        <v>107</v>
      </c>
      <c r="G141" s="64">
        <v>14.36</v>
      </c>
      <c r="H141" s="64"/>
      <c r="I141" s="28">
        <v>4.3099999999999996</v>
      </c>
    </row>
    <row r="142" spans="1:9" ht="15.2" customHeight="1" thickBot="1" x14ac:dyDescent="0.3">
      <c r="A142" s="25"/>
      <c r="B142" s="25"/>
      <c r="C142" s="25"/>
      <c r="D142" s="26">
        <v>25</v>
      </c>
      <c r="E142" s="27" t="s">
        <v>108</v>
      </c>
      <c r="F142" s="27" t="s">
        <v>109</v>
      </c>
      <c r="G142" s="64">
        <v>59.06</v>
      </c>
      <c r="H142" s="64"/>
      <c r="I142" s="28">
        <v>14.77</v>
      </c>
    </row>
    <row r="143" spans="1:9" ht="15.4" customHeight="1" thickBot="1" x14ac:dyDescent="0.3">
      <c r="A143" s="25"/>
      <c r="B143" s="25"/>
      <c r="C143" s="25"/>
      <c r="D143" s="25"/>
      <c r="E143" s="25"/>
      <c r="F143" s="65" t="s">
        <v>166</v>
      </c>
      <c r="G143" s="65"/>
      <c r="H143" s="66">
        <v>73.83</v>
      </c>
      <c r="I143" s="66"/>
    </row>
    <row r="144" spans="1:9" ht="15.4" customHeight="1" thickBot="1" x14ac:dyDescent="0.3">
      <c r="A144" s="62" t="s">
        <v>349</v>
      </c>
      <c r="B144" s="62"/>
      <c r="C144" s="24" t="s">
        <v>20</v>
      </c>
      <c r="D144" s="63" t="s">
        <v>274</v>
      </c>
      <c r="E144" s="63"/>
      <c r="F144" s="63"/>
      <c r="G144" s="63"/>
      <c r="H144" s="63"/>
      <c r="I144" s="25"/>
    </row>
    <row r="145" spans="1:9" ht="15.2" customHeight="1" thickBot="1" x14ac:dyDescent="0.3">
      <c r="A145" s="25"/>
      <c r="B145" s="62" t="s">
        <v>62</v>
      </c>
      <c r="C145" s="62"/>
      <c r="D145" s="26">
        <v>1</v>
      </c>
      <c r="E145" s="27" t="s">
        <v>43</v>
      </c>
      <c r="F145" s="27" t="s">
        <v>63</v>
      </c>
      <c r="G145" s="64">
        <v>0.49</v>
      </c>
      <c r="H145" s="64"/>
      <c r="I145" s="28">
        <v>0.49</v>
      </c>
    </row>
    <row r="146" spans="1:9" ht="15.2" customHeight="1" thickBot="1" x14ac:dyDescent="0.3">
      <c r="A146" s="25"/>
      <c r="B146" s="62" t="s">
        <v>70</v>
      </c>
      <c r="C146" s="62"/>
      <c r="D146" s="26">
        <v>1</v>
      </c>
      <c r="E146" s="27" t="s">
        <v>43</v>
      </c>
      <c r="F146" s="27" t="s">
        <v>71</v>
      </c>
      <c r="G146" s="64">
        <v>1.1599999999999999</v>
      </c>
      <c r="H146" s="64"/>
      <c r="I146" s="28">
        <v>1.1599999999999999</v>
      </c>
    </row>
    <row r="147" spans="1:9" ht="15.2" customHeight="1" thickBot="1" x14ac:dyDescent="0.3">
      <c r="A147" s="25"/>
      <c r="B147" s="62" t="s">
        <v>350</v>
      </c>
      <c r="C147" s="62"/>
      <c r="D147" s="26">
        <v>1</v>
      </c>
      <c r="E147" s="27" t="s">
        <v>43</v>
      </c>
      <c r="F147" s="27" t="s">
        <v>351</v>
      </c>
      <c r="G147" s="64">
        <v>58.92</v>
      </c>
      <c r="H147" s="64"/>
      <c r="I147" s="28">
        <v>58.92</v>
      </c>
    </row>
    <row r="148" spans="1:9" ht="21.4" customHeight="1" thickBot="1" x14ac:dyDescent="0.3">
      <c r="A148" s="25"/>
      <c r="B148" s="62" t="s">
        <v>106</v>
      </c>
      <c r="C148" s="62"/>
      <c r="D148" s="26">
        <v>0.15</v>
      </c>
      <c r="E148" s="27" t="s">
        <v>104</v>
      </c>
      <c r="F148" s="27" t="s">
        <v>107</v>
      </c>
      <c r="G148" s="64">
        <v>14.36</v>
      </c>
      <c r="H148" s="64"/>
      <c r="I148" s="28">
        <v>2.15</v>
      </c>
    </row>
    <row r="149" spans="1:9" ht="21.4" customHeight="1" thickBot="1" x14ac:dyDescent="0.3">
      <c r="A149" s="25"/>
      <c r="B149" s="62" t="s">
        <v>164</v>
      </c>
      <c r="C149" s="62"/>
      <c r="D149" s="26">
        <v>0.15</v>
      </c>
      <c r="E149" s="27" t="s">
        <v>104</v>
      </c>
      <c r="F149" s="27" t="s">
        <v>165</v>
      </c>
      <c r="G149" s="64">
        <v>17.88</v>
      </c>
      <c r="H149" s="64"/>
      <c r="I149" s="28">
        <v>2.68</v>
      </c>
    </row>
    <row r="150" spans="1:9" ht="15.2" customHeight="1" thickBot="1" x14ac:dyDescent="0.3">
      <c r="A150" s="25"/>
      <c r="B150" s="25"/>
      <c r="C150" s="25"/>
      <c r="D150" s="26">
        <v>25</v>
      </c>
      <c r="E150" s="27" t="s">
        <v>108</v>
      </c>
      <c r="F150" s="27" t="s">
        <v>109</v>
      </c>
      <c r="G150" s="64">
        <v>65.400000000000006</v>
      </c>
      <c r="H150" s="64"/>
      <c r="I150" s="28">
        <v>16.350000000000001</v>
      </c>
    </row>
    <row r="151" spans="1:9" ht="15.4" customHeight="1" x14ac:dyDescent="0.25">
      <c r="A151" s="25"/>
      <c r="B151" s="25"/>
      <c r="C151" s="25"/>
      <c r="D151" s="25"/>
      <c r="E151" s="25"/>
      <c r="F151" s="65" t="s">
        <v>166</v>
      </c>
      <c r="G151" s="65"/>
      <c r="H151" s="66">
        <v>81.75</v>
      </c>
      <c r="I151" s="66"/>
    </row>
    <row r="152" spans="1:9" ht="17.649999999999999" customHeight="1" x14ac:dyDescent="0.25">
      <c r="A152" s="23"/>
      <c r="B152" s="23"/>
      <c r="C152" s="23"/>
      <c r="D152" s="67" t="s">
        <v>352</v>
      </c>
      <c r="E152" s="67"/>
      <c r="F152" s="67"/>
      <c r="G152" s="67"/>
      <c r="H152" s="67"/>
      <c r="I152" s="23"/>
    </row>
    <row r="153" spans="1:9" ht="15.4" customHeight="1" x14ac:dyDescent="0.25">
      <c r="A153" s="62" t="s">
        <v>353</v>
      </c>
      <c r="B153" s="62"/>
      <c r="C153" s="24" t="s">
        <v>2</v>
      </c>
      <c r="D153" s="63" t="s">
        <v>276</v>
      </c>
      <c r="E153" s="63"/>
      <c r="F153" s="63"/>
      <c r="G153" s="63"/>
      <c r="H153" s="63"/>
      <c r="I153" s="25"/>
    </row>
    <row r="154" spans="1:9" ht="15.2" customHeight="1" thickBot="1" x14ac:dyDescent="0.3">
      <c r="A154" s="25"/>
      <c r="B154" s="62" t="s">
        <v>354</v>
      </c>
      <c r="C154" s="62"/>
      <c r="D154" s="26">
        <v>2.5</v>
      </c>
      <c r="E154" s="27" t="s">
        <v>51</v>
      </c>
      <c r="F154" s="27" t="s">
        <v>355</v>
      </c>
      <c r="G154" s="64">
        <v>15.87</v>
      </c>
      <c r="H154" s="64"/>
      <c r="I154" s="28">
        <v>39.68</v>
      </c>
    </row>
    <row r="155" spans="1:9" ht="21.4" customHeight="1" thickBot="1" x14ac:dyDescent="0.3">
      <c r="A155" s="25"/>
      <c r="B155" s="62" t="s">
        <v>121</v>
      </c>
      <c r="C155" s="62"/>
      <c r="D155" s="26">
        <v>0.6</v>
      </c>
      <c r="E155" s="27" t="s">
        <v>104</v>
      </c>
      <c r="F155" s="27" t="s">
        <v>122</v>
      </c>
      <c r="G155" s="64">
        <v>19.149999999999999</v>
      </c>
      <c r="H155" s="64"/>
      <c r="I155" s="28">
        <v>11.49</v>
      </c>
    </row>
    <row r="156" spans="1:9" ht="21.4" customHeight="1" thickBot="1" x14ac:dyDescent="0.3">
      <c r="A156" s="25"/>
      <c r="B156" s="62" t="s">
        <v>106</v>
      </c>
      <c r="C156" s="62"/>
      <c r="D156" s="26">
        <v>0.3</v>
      </c>
      <c r="E156" s="27" t="s">
        <v>104</v>
      </c>
      <c r="F156" s="27" t="s">
        <v>107</v>
      </c>
      <c r="G156" s="64">
        <v>14.36</v>
      </c>
      <c r="H156" s="64"/>
      <c r="I156" s="28">
        <v>4.3099999999999996</v>
      </c>
    </row>
    <row r="157" spans="1:9" ht="15.2" customHeight="1" thickBot="1" x14ac:dyDescent="0.3">
      <c r="A157" s="25"/>
      <c r="B157" s="25"/>
      <c r="C157" s="25"/>
      <c r="D157" s="26">
        <v>25</v>
      </c>
      <c r="E157" s="27" t="s">
        <v>108</v>
      </c>
      <c r="F157" s="27" t="s">
        <v>109</v>
      </c>
      <c r="G157" s="64">
        <v>55.48</v>
      </c>
      <c r="H157" s="64"/>
      <c r="I157" s="28">
        <v>13.87</v>
      </c>
    </row>
    <row r="158" spans="1:9" ht="15.4" customHeight="1" x14ac:dyDescent="0.25">
      <c r="A158" s="25"/>
      <c r="B158" s="25"/>
      <c r="C158" s="25"/>
      <c r="D158" s="25"/>
      <c r="E158" s="25"/>
      <c r="F158" s="65" t="s">
        <v>110</v>
      </c>
      <c r="G158" s="65"/>
      <c r="H158" s="66">
        <v>69.349999999999994</v>
      </c>
      <c r="I158" s="66"/>
    </row>
    <row r="159" spans="1:9" ht="17.649999999999999" customHeight="1" x14ac:dyDescent="0.25">
      <c r="A159" s="23"/>
      <c r="B159" s="23"/>
      <c r="C159" s="23"/>
      <c r="D159" s="67" t="s">
        <v>356</v>
      </c>
      <c r="E159" s="67"/>
      <c r="F159" s="67"/>
      <c r="G159" s="67"/>
      <c r="H159" s="67"/>
      <c r="I159" s="23"/>
    </row>
    <row r="160" spans="1:9" ht="15.4" customHeight="1" x14ac:dyDescent="0.25">
      <c r="A160" s="62" t="s">
        <v>357</v>
      </c>
      <c r="B160" s="62"/>
      <c r="C160" s="24" t="s">
        <v>2</v>
      </c>
      <c r="D160" s="63" t="s">
        <v>277</v>
      </c>
      <c r="E160" s="63"/>
      <c r="F160" s="63"/>
      <c r="G160" s="63"/>
      <c r="H160" s="63"/>
      <c r="I160" s="25"/>
    </row>
    <row r="161" spans="1:9" ht="15.2" customHeight="1" thickBot="1" x14ac:dyDescent="0.3">
      <c r="A161" s="25"/>
      <c r="B161" s="62" t="s">
        <v>168</v>
      </c>
      <c r="C161" s="62"/>
      <c r="D161" s="26">
        <v>1</v>
      </c>
      <c r="E161" s="27" t="s">
        <v>2</v>
      </c>
      <c r="F161" s="27" t="s">
        <v>169</v>
      </c>
      <c r="G161" s="64">
        <v>305</v>
      </c>
      <c r="H161" s="64"/>
      <c r="I161" s="28">
        <v>305</v>
      </c>
    </row>
    <row r="162" spans="1:9" ht="15.2" customHeight="1" thickBot="1" x14ac:dyDescent="0.3">
      <c r="A162" s="25"/>
      <c r="B162" s="62" t="s">
        <v>170</v>
      </c>
      <c r="C162" s="62"/>
      <c r="D162" s="26">
        <v>0.3</v>
      </c>
      <c r="E162" s="27" t="s">
        <v>2</v>
      </c>
      <c r="F162" s="27" t="s">
        <v>171</v>
      </c>
      <c r="G162" s="64">
        <v>137.5</v>
      </c>
      <c r="H162" s="64"/>
      <c r="I162" s="28">
        <v>41.25</v>
      </c>
    </row>
    <row r="163" spans="1:9" ht="21.4" customHeight="1" thickBot="1" x14ac:dyDescent="0.3">
      <c r="A163" s="25"/>
      <c r="B163" s="62" t="s">
        <v>162</v>
      </c>
      <c r="C163" s="62"/>
      <c r="D163" s="26">
        <v>1.2</v>
      </c>
      <c r="E163" s="27" t="s">
        <v>104</v>
      </c>
      <c r="F163" s="27" t="s">
        <v>163</v>
      </c>
      <c r="G163" s="64">
        <v>14.69</v>
      </c>
      <c r="H163" s="64"/>
      <c r="I163" s="28">
        <v>17.63</v>
      </c>
    </row>
    <row r="164" spans="1:9" ht="21.4" customHeight="1" thickBot="1" x14ac:dyDescent="0.3">
      <c r="A164" s="25"/>
      <c r="B164" s="62" t="s">
        <v>103</v>
      </c>
      <c r="C164" s="62"/>
      <c r="D164" s="26">
        <v>3.4</v>
      </c>
      <c r="E164" s="27" t="s">
        <v>104</v>
      </c>
      <c r="F164" s="27" t="s">
        <v>105</v>
      </c>
      <c r="G164" s="64">
        <v>17.940000000000001</v>
      </c>
      <c r="H164" s="64"/>
      <c r="I164" s="28">
        <v>61</v>
      </c>
    </row>
    <row r="165" spans="1:9" ht="21.4" customHeight="1" thickBot="1" x14ac:dyDescent="0.3">
      <c r="A165" s="25"/>
      <c r="B165" s="62" t="s">
        <v>145</v>
      </c>
      <c r="C165" s="62"/>
      <c r="D165" s="26">
        <v>0.3</v>
      </c>
      <c r="E165" s="27" t="s">
        <v>104</v>
      </c>
      <c r="F165" s="27" t="s">
        <v>146</v>
      </c>
      <c r="G165" s="64">
        <v>18.04</v>
      </c>
      <c r="H165" s="64"/>
      <c r="I165" s="28">
        <v>5.41</v>
      </c>
    </row>
    <row r="166" spans="1:9" ht="15.2" customHeight="1" thickBot="1" x14ac:dyDescent="0.3">
      <c r="A166" s="25"/>
      <c r="B166" s="25"/>
      <c r="C166" s="25"/>
      <c r="D166" s="26">
        <v>25</v>
      </c>
      <c r="E166" s="27" t="s">
        <v>108</v>
      </c>
      <c r="F166" s="27" t="s">
        <v>109</v>
      </c>
      <c r="G166" s="64">
        <v>430.29</v>
      </c>
      <c r="H166" s="64"/>
      <c r="I166" s="28">
        <v>107.57</v>
      </c>
    </row>
    <row r="167" spans="1:9" ht="15.4" customHeight="1" thickBot="1" x14ac:dyDescent="0.3">
      <c r="A167" s="25"/>
      <c r="B167" s="25"/>
      <c r="C167" s="25"/>
      <c r="D167" s="25"/>
      <c r="E167" s="25"/>
      <c r="F167" s="65" t="s">
        <v>110</v>
      </c>
      <c r="G167" s="65"/>
      <c r="H167" s="66">
        <v>537.86</v>
      </c>
      <c r="I167" s="66"/>
    </row>
    <row r="168" spans="1:9" ht="15.4" customHeight="1" thickBot="1" x14ac:dyDescent="0.3">
      <c r="A168" s="62" t="s">
        <v>358</v>
      </c>
      <c r="B168" s="62"/>
      <c r="C168" s="24" t="s">
        <v>2</v>
      </c>
      <c r="D168" s="63" t="s">
        <v>278</v>
      </c>
      <c r="E168" s="63"/>
      <c r="F168" s="63"/>
      <c r="G168" s="63"/>
      <c r="H168" s="63"/>
      <c r="I168" s="25"/>
    </row>
    <row r="169" spans="1:9" ht="15.2" customHeight="1" thickBot="1" x14ac:dyDescent="0.3">
      <c r="A169" s="25"/>
      <c r="B169" s="62" t="s">
        <v>359</v>
      </c>
      <c r="C169" s="62"/>
      <c r="D169" s="26">
        <v>1</v>
      </c>
      <c r="E169" s="27" t="s">
        <v>2</v>
      </c>
      <c r="F169" s="27" t="s">
        <v>360</v>
      </c>
      <c r="G169" s="64">
        <v>135</v>
      </c>
      <c r="H169" s="64"/>
      <c r="I169" s="28">
        <v>135</v>
      </c>
    </row>
    <row r="170" spans="1:9" ht="15.2" customHeight="1" thickBot="1" x14ac:dyDescent="0.3">
      <c r="A170" s="25"/>
      <c r="B170" s="62" t="s">
        <v>170</v>
      </c>
      <c r="C170" s="62"/>
      <c r="D170" s="26">
        <v>0.3</v>
      </c>
      <c r="E170" s="27" t="s">
        <v>2</v>
      </c>
      <c r="F170" s="27" t="s">
        <v>171</v>
      </c>
      <c r="G170" s="64">
        <v>137.5</v>
      </c>
      <c r="H170" s="64"/>
      <c r="I170" s="28">
        <v>41.25</v>
      </c>
    </row>
    <row r="171" spans="1:9" ht="21.4" customHeight="1" thickBot="1" x14ac:dyDescent="0.3">
      <c r="A171" s="25"/>
      <c r="B171" s="62" t="s">
        <v>162</v>
      </c>
      <c r="C171" s="62"/>
      <c r="D171" s="26">
        <v>1.2</v>
      </c>
      <c r="E171" s="27" t="s">
        <v>104</v>
      </c>
      <c r="F171" s="27" t="s">
        <v>163</v>
      </c>
      <c r="G171" s="64">
        <v>14.69</v>
      </c>
      <c r="H171" s="64"/>
      <c r="I171" s="28">
        <v>17.63</v>
      </c>
    </row>
    <row r="172" spans="1:9" ht="21.4" customHeight="1" thickBot="1" x14ac:dyDescent="0.3">
      <c r="A172" s="25"/>
      <c r="B172" s="62" t="s">
        <v>103</v>
      </c>
      <c r="C172" s="62"/>
      <c r="D172" s="26">
        <v>3.5</v>
      </c>
      <c r="E172" s="27" t="s">
        <v>104</v>
      </c>
      <c r="F172" s="27" t="s">
        <v>105</v>
      </c>
      <c r="G172" s="64">
        <v>17.940000000000001</v>
      </c>
      <c r="H172" s="64"/>
      <c r="I172" s="28">
        <v>62.79</v>
      </c>
    </row>
    <row r="173" spans="1:9" ht="21.4" customHeight="1" thickBot="1" x14ac:dyDescent="0.3">
      <c r="A173" s="25"/>
      <c r="B173" s="62" t="s">
        <v>145</v>
      </c>
      <c r="C173" s="62"/>
      <c r="D173" s="26">
        <v>0.3</v>
      </c>
      <c r="E173" s="27" t="s">
        <v>104</v>
      </c>
      <c r="F173" s="27" t="s">
        <v>146</v>
      </c>
      <c r="G173" s="64">
        <v>18.04</v>
      </c>
      <c r="H173" s="64"/>
      <c r="I173" s="28">
        <v>5.41</v>
      </c>
    </row>
    <row r="174" spans="1:9" ht="15.2" customHeight="1" thickBot="1" x14ac:dyDescent="0.3">
      <c r="A174" s="25"/>
      <c r="B174" s="25"/>
      <c r="C174" s="25"/>
      <c r="D174" s="26">
        <v>25</v>
      </c>
      <c r="E174" s="27" t="s">
        <v>108</v>
      </c>
      <c r="F174" s="27" t="s">
        <v>109</v>
      </c>
      <c r="G174" s="64">
        <v>262.08</v>
      </c>
      <c r="H174" s="64"/>
      <c r="I174" s="28">
        <v>65.52</v>
      </c>
    </row>
    <row r="175" spans="1:9" ht="15.4" customHeight="1" thickBot="1" x14ac:dyDescent="0.3">
      <c r="A175" s="25"/>
      <c r="B175" s="25"/>
      <c r="C175" s="25"/>
      <c r="D175" s="25"/>
      <c r="E175" s="25"/>
      <c r="F175" s="65" t="s">
        <v>110</v>
      </c>
      <c r="G175" s="65"/>
      <c r="H175" s="66">
        <v>327.60000000000002</v>
      </c>
      <c r="I175" s="66"/>
    </row>
    <row r="176" spans="1:9" ht="15.4" customHeight="1" thickBot="1" x14ac:dyDescent="0.3">
      <c r="A176" s="62" t="s">
        <v>361</v>
      </c>
      <c r="B176" s="62"/>
      <c r="C176" s="24" t="s">
        <v>43</v>
      </c>
      <c r="D176" s="63" t="s">
        <v>176</v>
      </c>
      <c r="E176" s="63"/>
      <c r="F176" s="63"/>
      <c r="G176" s="63"/>
      <c r="H176" s="63"/>
      <c r="I176" s="25"/>
    </row>
    <row r="177" spans="1:9" ht="15.2" customHeight="1" thickBot="1" x14ac:dyDescent="0.3">
      <c r="A177" s="25"/>
      <c r="B177" s="62" t="s">
        <v>177</v>
      </c>
      <c r="C177" s="62"/>
      <c r="D177" s="26">
        <v>1</v>
      </c>
      <c r="E177" s="27" t="s">
        <v>43</v>
      </c>
      <c r="F177" s="27" t="s">
        <v>178</v>
      </c>
      <c r="G177" s="64">
        <v>55.25</v>
      </c>
      <c r="H177" s="64"/>
      <c r="I177" s="28">
        <v>55.25</v>
      </c>
    </row>
    <row r="178" spans="1:9" ht="21.4" customHeight="1" thickBot="1" x14ac:dyDescent="0.3">
      <c r="A178" s="25"/>
      <c r="B178" s="62" t="s">
        <v>103</v>
      </c>
      <c r="C178" s="62"/>
      <c r="D178" s="26">
        <v>1.1000000000000001</v>
      </c>
      <c r="E178" s="27" t="s">
        <v>104</v>
      </c>
      <c r="F178" s="27" t="s">
        <v>105</v>
      </c>
      <c r="G178" s="64">
        <v>17.940000000000001</v>
      </c>
      <c r="H178" s="64"/>
      <c r="I178" s="28">
        <v>19.73</v>
      </c>
    </row>
    <row r="179" spans="1:9" ht="15.2" customHeight="1" thickBot="1" x14ac:dyDescent="0.3">
      <c r="A179" s="25"/>
      <c r="B179" s="25"/>
      <c r="C179" s="25"/>
      <c r="D179" s="26">
        <v>25</v>
      </c>
      <c r="E179" s="27" t="s">
        <v>108</v>
      </c>
      <c r="F179" s="27" t="s">
        <v>109</v>
      </c>
      <c r="G179" s="64">
        <v>74.98</v>
      </c>
      <c r="H179" s="64"/>
      <c r="I179" s="28">
        <v>18.75</v>
      </c>
    </row>
    <row r="180" spans="1:9" ht="15.4" customHeight="1" thickBot="1" x14ac:dyDescent="0.3">
      <c r="A180" s="25"/>
      <c r="B180" s="25"/>
      <c r="C180" s="25"/>
      <c r="D180" s="25"/>
      <c r="E180" s="25"/>
      <c r="F180" s="65" t="s">
        <v>117</v>
      </c>
      <c r="G180" s="65"/>
      <c r="H180" s="66">
        <v>93.73</v>
      </c>
      <c r="I180" s="66"/>
    </row>
    <row r="181" spans="1:9" ht="15.4" customHeight="1" thickBot="1" x14ac:dyDescent="0.3">
      <c r="A181" s="62" t="s">
        <v>362</v>
      </c>
      <c r="B181" s="62"/>
      <c r="C181" s="24" t="s">
        <v>43</v>
      </c>
      <c r="D181" s="63" t="s">
        <v>22</v>
      </c>
      <c r="E181" s="63"/>
      <c r="F181" s="63"/>
      <c r="G181" s="63"/>
      <c r="H181" s="63"/>
      <c r="I181" s="25"/>
    </row>
    <row r="182" spans="1:9" ht="15.2" customHeight="1" thickBot="1" x14ac:dyDescent="0.3">
      <c r="A182" s="25"/>
      <c r="B182" s="62" t="s">
        <v>179</v>
      </c>
      <c r="C182" s="62"/>
      <c r="D182" s="26">
        <v>1</v>
      </c>
      <c r="E182" s="27" t="s">
        <v>43</v>
      </c>
      <c r="F182" s="27" t="s">
        <v>180</v>
      </c>
      <c r="G182" s="64">
        <v>41.22</v>
      </c>
      <c r="H182" s="64"/>
      <c r="I182" s="28">
        <v>41.22</v>
      </c>
    </row>
    <row r="183" spans="1:9" ht="21.4" customHeight="1" thickBot="1" x14ac:dyDescent="0.3">
      <c r="A183" s="25"/>
      <c r="B183" s="62" t="s">
        <v>103</v>
      </c>
      <c r="C183" s="62"/>
      <c r="D183" s="26">
        <v>1.1000000000000001</v>
      </c>
      <c r="E183" s="27" t="s">
        <v>104</v>
      </c>
      <c r="F183" s="27" t="s">
        <v>105</v>
      </c>
      <c r="G183" s="64">
        <v>17.940000000000001</v>
      </c>
      <c r="H183" s="64"/>
      <c r="I183" s="28">
        <v>19.73</v>
      </c>
    </row>
    <row r="184" spans="1:9" ht="15.2" customHeight="1" thickBot="1" x14ac:dyDescent="0.3">
      <c r="A184" s="25"/>
      <c r="B184" s="25"/>
      <c r="C184" s="25"/>
      <c r="D184" s="26">
        <v>25</v>
      </c>
      <c r="E184" s="27" t="s">
        <v>108</v>
      </c>
      <c r="F184" s="27" t="s">
        <v>109</v>
      </c>
      <c r="G184" s="64">
        <v>60.95</v>
      </c>
      <c r="H184" s="64"/>
      <c r="I184" s="28">
        <v>15.24</v>
      </c>
    </row>
    <row r="185" spans="1:9" ht="15.4" customHeight="1" thickBot="1" x14ac:dyDescent="0.3">
      <c r="A185" s="25"/>
      <c r="B185" s="25"/>
      <c r="C185" s="25"/>
      <c r="D185" s="25"/>
      <c r="E185" s="25"/>
      <c r="F185" s="65" t="s">
        <v>117</v>
      </c>
      <c r="G185" s="65"/>
      <c r="H185" s="66">
        <v>76.19</v>
      </c>
      <c r="I185" s="66"/>
    </row>
    <row r="186" spans="1:9" ht="15.4" customHeight="1" thickBot="1" x14ac:dyDescent="0.3">
      <c r="A186" s="62" t="s">
        <v>363</v>
      </c>
      <c r="B186" s="62"/>
      <c r="C186" s="24" t="s">
        <v>43</v>
      </c>
      <c r="D186" s="63" t="s">
        <v>279</v>
      </c>
      <c r="E186" s="63"/>
      <c r="F186" s="63"/>
      <c r="G186" s="63"/>
      <c r="H186" s="63"/>
      <c r="I186" s="25"/>
    </row>
    <row r="187" spans="1:9" ht="15.2" customHeight="1" thickBot="1" x14ac:dyDescent="0.3">
      <c r="A187" s="25"/>
      <c r="B187" s="62" t="s">
        <v>364</v>
      </c>
      <c r="C187" s="62"/>
      <c r="D187" s="26">
        <v>1</v>
      </c>
      <c r="E187" s="27" t="s">
        <v>43</v>
      </c>
      <c r="F187" s="27" t="s">
        <v>365</v>
      </c>
      <c r="G187" s="64">
        <v>34.200000000000003</v>
      </c>
      <c r="H187" s="64"/>
      <c r="I187" s="28">
        <v>34.200000000000003</v>
      </c>
    </row>
    <row r="188" spans="1:9" ht="21.4" customHeight="1" thickBot="1" x14ac:dyDescent="0.3">
      <c r="A188" s="25"/>
      <c r="B188" s="62" t="s">
        <v>103</v>
      </c>
      <c r="C188" s="62"/>
      <c r="D188" s="26">
        <v>1.1000000000000001</v>
      </c>
      <c r="E188" s="27" t="s">
        <v>104</v>
      </c>
      <c r="F188" s="27" t="s">
        <v>105</v>
      </c>
      <c r="G188" s="64">
        <v>17.940000000000001</v>
      </c>
      <c r="H188" s="64"/>
      <c r="I188" s="28">
        <v>19.73</v>
      </c>
    </row>
    <row r="189" spans="1:9" ht="15.2" customHeight="1" thickBot="1" x14ac:dyDescent="0.3">
      <c r="A189" s="25"/>
      <c r="B189" s="25"/>
      <c r="C189" s="25"/>
      <c r="D189" s="26">
        <v>25</v>
      </c>
      <c r="E189" s="27" t="s">
        <v>108</v>
      </c>
      <c r="F189" s="27" t="s">
        <v>109</v>
      </c>
      <c r="G189" s="64">
        <v>53.93</v>
      </c>
      <c r="H189" s="64"/>
      <c r="I189" s="28">
        <v>13.48</v>
      </c>
    </row>
    <row r="190" spans="1:9" ht="15.4" customHeight="1" thickBot="1" x14ac:dyDescent="0.3">
      <c r="A190" s="25"/>
      <c r="B190" s="25"/>
      <c r="C190" s="25"/>
      <c r="D190" s="25"/>
      <c r="E190" s="25"/>
      <c r="F190" s="65" t="s">
        <v>117</v>
      </c>
      <c r="G190" s="65"/>
      <c r="H190" s="66">
        <v>67.41</v>
      </c>
      <c r="I190" s="66"/>
    </row>
    <row r="191" spans="1:9" ht="15.4" customHeight="1" thickBot="1" x14ac:dyDescent="0.3">
      <c r="A191" s="62" t="s">
        <v>366</v>
      </c>
      <c r="B191" s="62"/>
      <c r="C191" s="24" t="s">
        <v>2</v>
      </c>
      <c r="D191" s="63" t="s">
        <v>280</v>
      </c>
      <c r="E191" s="63"/>
      <c r="F191" s="63"/>
      <c r="G191" s="63"/>
      <c r="H191" s="63"/>
      <c r="I191" s="25"/>
    </row>
    <row r="192" spans="1:9" ht="21.4" customHeight="1" thickBot="1" x14ac:dyDescent="0.3">
      <c r="A192" s="25"/>
      <c r="B192" s="62" t="s">
        <v>367</v>
      </c>
      <c r="C192" s="62"/>
      <c r="D192" s="26">
        <v>1</v>
      </c>
      <c r="E192" s="27" t="s">
        <v>2</v>
      </c>
      <c r="F192" s="27" t="s">
        <v>368</v>
      </c>
      <c r="G192" s="64">
        <v>170.09</v>
      </c>
      <c r="H192" s="64"/>
      <c r="I192" s="28">
        <v>170.09</v>
      </c>
    </row>
    <row r="193" spans="1:9" ht="15.2" customHeight="1" thickBot="1" x14ac:dyDescent="0.3">
      <c r="A193" s="25"/>
      <c r="B193" s="62" t="s">
        <v>172</v>
      </c>
      <c r="C193" s="62"/>
      <c r="D193" s="26">
        <v>0.05</v>
      </c>
      <c r="E193" s="27" t="s">
        <v>10</v>
      </c>
      <c r="F193" s="27" t="s">
        <v>173</v>
      </c>
      <c r="G193" s="64">
        <v>346.17</v>
      </c>
      <c r="H193" s="64"/>
      <c r="I193" s="28">
        <v>17.309999999999999</v>
      </c>
    </row>
    <row r="194" spans="1:9" ht="21.4" customHeight="1" thickBot="1" x14ac:dyDescent="0.3">
      <c r="A194" s="25"/>
      <c r="B194" s="62" t="s">
        <v>174</v>
      </c>
      <c r="C194" s="62"/>
      <c r="D194" s="26">
        <v>1.5</v>
      </c>
      <c r="E194" s="27" t="s">
        <v>104</v>
      </c>
      <c r="F194" s="27" t="s">
        <v>175</v>
      </c>
      <c r="G194" s="64">
        <v>14.38</v>
      </c>
      <c r="H194" s="64"/>
      <c r="I194" s="28">
        <v>21.57</v>
      </c>
    </row>
    <row r="195" spans="1:9" ht="21.4" customHeight="1" thickBot="1" x14ac:dyDescent="0.3">
      <c r="A195" s="25"/>
      <c r="B195" s="62" t="s">
        <v>145</v>
      </c>
      <c r="C195" s="62"/>
      <c r="D195" s="26">
        <v>1.85</v>
      </c>
      <c r="E195" s="27" t="s">
        <v>104</v>
      </c>
      <c r="F195" s="27" t="s">
        <v>146</v>
      </c>
      <c r="G195" s="64">
        <v>18.04</v>
      </c>
      <c r="H195" s="64"/>
      <c r="I195" s="28">
        <v>33.369999999999997</v>
      </c>
    </row>
    <row r="196" spans="1:9" ht="15.2" customHeight="1" thickBot="1" x14ac:dyDescent="0.3">
      <c r="A196" s="25"/>
      <c r="B196" s="25"/>
      <c r="C196" s="25"/>
      <c r="D196" s="26">
        <v>25</v>
      </c>
      <c r="E196" s="27" t="s">
        <v>108</v>
      </c>
      <c r="F196" s="27" t="s">
        <v>109</v>
      </c>
      <c r="G196" s="64">
        <v>242.34</v>
      </c>
      <c r="H196" s="64"/>
      <c r="I196" s="28">
        <v>60.59</v>
      </c>
    </row>
    <row r="197" spans="1:9" ht="15.4" customHeight="1" x14ac:dyDescent="0.25">
      <c r="A197" s="25"/>
      <c r="B197" s="25"/>
      <c r="C197" s="25"/>
      <c r="D197" s="25"/>
      <c r="E197" s="25"/>
      <c r="F197" s="65" t="s">
        <v>110</v>
      </c>
      <c r="G197" s="65"/>
      <c r="H197" s="66">
        <v>302.93</v>
      </c>
      <c r="I197" s="66"/>
    </row>
    <row r="198" spans="1:9" ht="17.649999999999999" customHeight="1" x14ac:dyDescent="0.25">
      <c r="A198" s="23"/>
      <c r="B198" s="23"/>
      <c r="C198" s="23"/>
      <c r="D198" s="67" t="s">
        <v>369</v>
      </c>
      <c r="E198" s="67"/>
      <c r="F198" s="67"/>
      <c r="G198" s="67"/>
      <c r="H198" s="67"/>
      <c r="I198" s="23"/>
    </row>
    <row r="199" spans="1:9" ht="15.4" customHeight="1" x14ac:dyDescent="0.25">
      <c r="A199" s="62" t="s">
        <v>370</v>
      </c>
      <c r="B199" s="62"/>
      <c r="C199" s="24" t="s">
        <v>2</v>
      </c>
      <c r="D199" s="63" t="s">
        <v>181</v>
      </c>
      <c r="E199" s="63"/>
      <c r="F199" s="63"/>
      <c r="G199" s="63"/>
      <c r="H199" s="63"/>
      <c r="I199" s="25"/>
    </row>
    <row r="200" spans="1:9" ht="21.4" customHeight="1" thickBot="1" x14ac:dyDescent="0.3">
      <c r="A200" s="25"/>
      <c r="B200" s="62" t="s">
        <v>182</v>
      </c>
      <c r="C200" s="62"/>
      <c r="D200" s="26">
        <v>3.0000000000000001E-3</v>
      </c>
      <c r="E200" s="27" t="s">
        <v>10</v>
      </c>
      <c r="F200" s="27" t="s">
        <v>183</v>
      </c>
      <c r="G200" s="64">
        <v>529.19000000000005</v>
      </c>
      <c r="H200" s="64"/>
      <c r="I200" s="28">
        <v>1.59</v>
      </c>
    </row>
    <row r="201" spans="1:9" ht="21.4" customHeight="1" thickBot="1" x14ac:dyDescent="0.3">
      <c r="A201" s="25"/>
      <c r="B201" s="62" t="s">
        <v>145</v>
      </c>
      <c r="C201" s="62"/>
      <c r="D201" s="26">
        <v>0.23</v>
      </c>
      <c r="E201" s="27" t="s">
        <v>104</v>
      </c>
      <c r="F201" s="27" t="s">
        <v>146</v>
      </c>
      <c r="G201" s="64">
        <v>18.04</v>
      </c>
      <c r="H201" s="64"/>
      <c r="I201" s="28">
        <v>4.1500000000000004</v>
      </c>
    </row>
    <row r="202" spans="1:9" ht="21.4" customHeight="1" thickBot="1" x14ac:dyDescent="0.3">
      <c r="A202" s="25"/>
      <c r="B202" s="62" t="s">
        <v>106</v>
      </c>
      <c r="C202" s="62"/>
      <c r="D202" s="26">
        <v>0.23</v>
      </c>
      <c r="E202" s="27" t="s">
        <v>104</v>
      </c>
      <c r="F202" s="27" t="s">
        <v>107</v>
      </c>
      <c r="G202" s="64">
        <v>14.36</v>
      </c>
      <c r="H202" s="64"/>
      <c r="I202" s="28">
        <v>3.3</v>
      </c>
    </row>
    <row r="203" spans="1:9" ht="15.2" customHeight="1" thickBot="1" x14ac:dyDescent="0.3">
      <c r="A203" s="25"/>
      <c r="B203" s="25"/>
      <c r="C203" s="25"/>
      <c r="D203" s="26">
        <v>25</v>
      </c>
      <c r="E203" s="27" t="s">
        <v>108</v>
      </c>
      <c r="F203" s="27" t="s">
        <v>109</v>
      </c>
      <c r="G203" s="64">
        <v>9.0399999999999991</v>
      </c>
      <c r="H203" s="64"/>
      <c r="I203" s="28">
        <v>2.2599999999999998</v>
      </c>
    </row>
    <row r="204" spans="1:9" ht="15.4" customHeight="1" thickBot="1" x14ac:dyDescent="0.3">
      <c r="A204" s="25"/>
      <c r="B204" s="25"/>
      <c r="C204" s="25"/>
      <c r="D204" s="25"/>
      <c r="E204" s="25"/>
      <c r="F204" s="65" t="s">
        <v>110</v>
      </c>
      <c r="G204" s="65"/>
      <c r="H204" s="66">
        <v>11.3</v>
      </c>
      <c r="I204" s="66"/>
    </row>
    <row r="205" spans="1:9" ht="15.4" customHeight="1" thickBot="1" x14ac:dyDescent="0.3">
      <c r="A205" s="62" t="s">
        <v>371</v>
      </c>
      <c r="B205" s="62"/>
      <c r="C205" s="24" t="s">
        <v>2</v>
      </c>
      <c r="D205" s="63" t="s">
        <v>184</v>
      </c>
      <c r="E205" s="63"/>
      <c r="F205" s="63"/>
      <c r="G205" s="63"/>
      <c r="H205" s="63"/>
      <c r="I205" s="25"/>
    </row>
    <row r="206" spans="1:9" ht="21.4" customHeight="1" thickBot="1" x14ac:dyDescent="0.3">
      <c r="A206" s="25"/>
      <c r="B206" s="62" t="s">
        <v>156</v>
      </c>
      <c r="C206" s="62"/>
      <c r="D206" s="26">
        <v>2.5000000000000001E-2</v>
      </c>
      <c r="E206" s="27" t="s">
        <v>10</v>
      </c>
      <c r="F206" s="27" t="s">
        <v>157</v>
      </c>
      <c r="G206" s="64">
        <v>339.61</v>
      </c>
      <c r="H206" s="64"/>
      <c r="I206" s="28">
        <v>8.49</v>
      </c>
    </row>
    <row r="207" spans="1:9" ht="21.4" customHeight="1" thickBot="1" x14ac:dyDescent="0.3">
      <c r="A207" s="25"/>
      <c r="B207" s="62" t="s">
        <v>174</v>
      </c>
      <c r="C207" s="62"/>
      <c r="D207" s="26">
        <v>0.87</v>
      </c>
      <c r="E207" s="27" t="s">
        <v>104</v>
      </c>
      <c r="F207" s="27" t="s">
        <v>175</v>
      </c>
      <c r="G207" s="64">
        <v>14.38</v>
      </c>
      <c r="H207" s="64"/>
      <c r="I207" s="28">
        <v>12.51</v>
      </c>
    </row>
    <row r="208" spans="1:9" ht="21.4" customHeight="1" thickBot="1" x14ac:dyDescent="0.3">
      <c r="A208" s="25"/>
      <c r="B208" s="62" t="s">
        <v>145</v>
      </c>
      <c r="C208" s="62"/>
      <c r="D208" s="26">
        <v>0.87</v>
      </c>
      <c r="E208" s="27" t="s">
        <v>104</v>
      </c>
      <c r="F208" s="27" t="s">
        <v>146</v>
      </c>
      <c r="G208" s="64">
        <v>18.04</v>
      </c>
      <c r="H208" s="64"/>
      <c r="I208" s="28">
        <v>15.69</v>
      </c>
    </row>
    <row r="209" spans="1:9" ht="15.2" customHeight="1" thickBot="1" x14ac:dyDescent="0.3">
      <c r="A209" s="25"/>
      <c r="B209" s="25"/>
      <c r="C209" s="25"/>
      <c r="D209" s="26">
        <v>25</v>
      </c>
      <c r="E209" s="27" t="s">
        <v>108</v>
      </c>
      <c r="F209" s="27" t="s">
        <v>109</v>
      </c>
      <c r="G209" s="64">
        <v>36.69</v>
      </c>
      <c r="H209" s="64"/>
      <c r="I209" s="28">
        <v>9.17</v>
      </c>
    </row>
    <row r="210" spans="1:9" ht="15.4" customHeight="1" thickBot="1" x14ac:dyDescent="0.3">
      <c r="A210" s="25"/>
      <c r="B210" s="25"/>
      <c r="C210" s="25"/>
      <c r="D210" s="25"/>
      <c r="E210" s="25"/>
      <c r="F210" s="65" t="s">
        <v>110</v>
      </c>
      <c r="G210" s="65"/>
      <c r="H210" s="66">
        <v>45.86</v>
      </c>
      <c r="I210" s="66"/>
    </row>
    <row r="211" spans="1:9" ht="15.4" customHeight="1" thickBot="1" x14ac:dyDescent="0.3">
      <c r="A211" s="62" t="s">
        <v>372</v>
      </c>
      <c r="B211" s="62"/>
      <c r="C211" s="24" t="s">
        <v>2</v>
      </c>
      <c r="D211" s="63" t="s">
        <v>240</v>
      </c>
      <c r="E211" s="63"/>
      <c r="F211" s="63"/>
      <c r="G211" s="63"/>
      <c r="H211" s="63"/>
      <c r="I211" s="25"/>
    </row>
    <row r="212" spans="1:9" ht="21.4" customHeight="1" thickBot="1" x14ac:dyDescent="0.3">
      <c r="A212" s="25"/>
      <c r="B212" s="62" t="s">
        <v>156</v>
      </c>
      <c r="C212" s="62"/>
      <c r="D212" s="26">
        <v>2.5000000000000001E-2</v>
      </c>
      <c r="E212" s="27" t="s">
        <v>10</v>
      </c>
      <c r="F212" s="27" t="s">
        <v>157</v>
      </c>
      <c r="G212" s="64">
        <v>339.61</v>
      </c>
      <c r="H212" s="64"/>
      <c r="I212" s="28">
        <v>8.49</v>
      </c>
    </row>
    <row r="213" spans="1:9" ht="21.4" customHeight="1" thickBot="1" x14ac:dyDescent="0.3">
      <c r="A213" s="25"/>
      <c r="B213" s="62" t="s">
        <v>174</v>
      </c>
      <c r="C213" s="62"/>
      <c r="D213" s="26">
        <v>0.7</v>
      </c>
      <c r="E213" s="27" t="s">
        <v>104</v>
      </c>
      <c r="F213" s="27" t="s">
        <v>175</v>
      </c>
      <c r="G213" s="64">
        <v>14.38</v>
      </c>
      <c r="H213" s="64"/>
      <c r="I213" s="28">
        <v>10.07</v>
      </c>
    </row>
    <row r="214" spans="1:9" ht="21.4" customHeight="1" thickBot="1" x14ac:dyDescent="0.3">
      <c r="A214" s="25"/>
      <c r="B214" s="62" t="s">
        <v>145</v>
      </c>
      <c r="C214" s="62"/>
      <c r="D214" s="26">
        <v>0.7</v>
      </c>
      <c r="E214" s="27" t="s">
        <v>104</v>
      </c>
      <c r="F214" s="27" t="s">
        <v>146</v>
      </c>
      <c r="G214" s="64">
        <v>18.04</v>
      </c>
      <c r="H214" s="64"/>
      <c r="I214" s="28">
        <v>12.63</v>
      </c>
    </row>
    <row r="215" spans="1:9" ht="15.2" customHeight="1" thickBot="1" x14ac:dyDescent="0.3">
      <c r="A215" s="25"/>
      <c r="B215" s="25"/>
      <c r="C215" s="25"/>
      <c r="D215" s="26">
        <v>25</v>
      </c>
      <c r="E215" s="27" t="s">
        <v>108</v>
      </c>
      <c r="F215" s="27" t="s">
        <v>109</v>
      </c>
      <c r="G215" s="64">
        <v>31.19</v>
      </c>
      <c r="H215" s="64"/>
      <c r="I215" s="28">
        <v>7.8</v>
      </c>
    </row>
    <row r="216" spans="1:9" ht="15.4" customHeight="1" thickBot="1" x14ac:dyDescent="0.3">
      <c r="A216" s="25"/>
      <c r="B216" s="25"/>
      <c r="C216" s="25"/>
      <c r="D216" s="25"/>
      <c r="E216" s="25"/>
      <c r="F216" s="65" t="s">
        <v>110</v>
      </c>
      <c r="G216" s="65"/>
      <c r="H216" s="66">
        <v>38.99</v>
      </c>
      <c r="I216" s="66"/>
    </row>
    <row r="217" spans="1:9" ht="15.4" customHeight="1" thickBot="1" x14ac:dyDescent="0.3">
      <c r="A217" s="62" t="s">
        <v>373</v>
      </c>
      <c r="B217" s="62"/>
      <c r="C217" s="24" t="s">
        <v>2</v>
      </c>
      <c r="D217" s="63" t="s">
        <v>281</v>
      </c>
      <c r="E217" s="63"/>
      <c r="F217" s="63"/>
      <c r="G217" s="63"/>
      <c r="H217" s="63"/>
      <c r="I217" s="25"/>
    </row>
    <row r="218" spans="1:9" ht="15.2" customHeight="1" thickBot="1" x14ac:dyDescent="0.3">
      <c r="A218" s="25"/>
      <c r="B218" s="62" t="s">
        <v>185</v>
      </c>
      <c r="C218" s="62"/>
      <c r="D218" s="26">
        <v>5</v>
      </c>
      <c r="E218" s="27" t="s">
        <v>51</v>
      </c>
      <c r="F218" s="27" t="s">
        <v>186</v>
      </c>
      <c r="G218" s="64">
        <v>0.65</v>
      </c>
      <c r="H218" s="64"/>
      <c r="I218" s="28">
        <v>3.25</v>
      </c>
    </row>
    <row r="219" spans="1:9" ht="15.2" customHeight="1" thickBot="1" x14ac:dyDescent="0.3">
      <c r="A219" s="25"/>
      <c r="B219" s="62" t="s">
        <v>187</v>
      </c>
      <c r="C219" s="62"/>
      <c r="D219" s="26">
        <v>1.2</v>
      </c>
      <c r="E219" s="27" t="s">
        <v>51</v>
      </c>
      <c r="F219" s="27" t="s">
        <v>188</v>
      </c>
      <c r="G219" s="64">
        <v>3.99</v>
      </c>
      <c r="H219" s="64"/>
      <c r="I219" s="28">
        <v>4.79</v>
      </c>
    </row>
    <row r="220" spans="1:9" ht="15.2" customHeight="1" thickBot="1" x14ac:dyDescent="0.3">
      <c r="A220" s="25"/>
      <c r="B220" s="62" t="s">
        <v>374</v>
      </c>
      <c r="C220" s="62"/>
      <c r="D220" s="26">
        <v>1.05</v>
      </c>
      <c r="E220" s="27" t="s">
        <v>2</v>
      </c>
      <c r="F220" s="27" t="s">
        <v>281</v>
      </c>
      <c r="G220" s="64">
        <v>24.5</v>
      </c>
      <c r="H220" s="64"/>
      <c r="I220" s="28">
        <v>25.73</v>
      </c>
    </row>
    <row r="221" spans="1:9" ht="21.4" customHeight="1" thickBot="1" x14ac:dyDescent="0.3">
      <c r="A221" s="25"/>
      <c r="B221" s="62" t="s">
        <v>145</v>
      </c>
      <c r="C221" s="62"/>
      <c r="D221" s="26">
        <v>1.2</v>
      </c>
      <c r="E221" s="27" t="s">
        <v>104</v>
      </c>
      <c r="F221" s="27" t="s">
        <v>146</v>
      </c>
      <c r="G221" s="64">
        <v>18.04</v>
      </c>
      <c r="H221" s="64"/>
      <c r="I221" s="28">
        <v>21.65</v>
      </c>
    </row>
    <row r="222" spans="1:9" ht="21.4" customHeight="1" thickBot="1" x14ac:dyDescent="0.3">
      <c r="A222" s="25"/>
      <c r="B222" s="62" t="s">
        <v>106</v>
      </c>
      <c r="C222" s="62"/>
      <c r="D222" s="26">
        <v>0.6</v>
      </c>
      <c r="E222" s="27" t="s">
        <v>104</v>
      </c>
      <c r="F222" s="27" t="s">
        <v>107</v>
      </c>
      <c r="G222" s="64">
        <v>14.36</v>
      </c>
      <c r="H222" s="64"/>
      <c r="I222" s="28">
        <v>8.6199999999999992</v>
      </c>
    </row>
    <row r="223" spans="1:9" ht="15.2" customHeight="1" thickBot="1" x14ac:dyDescent="0.3">
      <c r="A223" s="25"/>
      <c r="B223" s="25"/>
      <c r="C223" s="25"/>
      <c r="D223" s="26">
        <v>25</v>
      </c>
      <c r="E223" s="27" t="s">
        <v>108</v>
      </c>
      <c r="F223" s="27" t="s">
        <v>109</v>
      </c>
      <c r="G223" s="64">
        <v>64.040000000000006</v>
      </c>
      <c r="H223" s="64"/>
      <c r="I223" s="28">
        <v>16.010000000000002</v>
      </c>
    </row>
    <row r="224" spans="1:9" ht="15.4" customHeight="1" x14ac:dyDescent="0.25">
      <c r="A224" s="25"/>
      <c r="B224" s="25"/>
      <c r="C224" s="25"/>
      <c r="D224" s="25"/>
      <c r="E224" s="25"/>
      <c r="F224" s="65" t="s">
        <v>110</v>
      </c>
      <c r="G224" s="65"/>
      <c r="H224" s="66">
        <v>80.05</v>
      </c>
      <c r="I224" s="66"/>
    </row>
    <row r="225" spans="1:9" ht="17.649999999999999" customHeight="1" x14ac:dyDescent="0.25">
      <c r="A225" s="23"/>
      <c r="B225" s="23"/>
      <c r="C225" s="23"/>
      <c r="D225" s="67" t="s">
        <v>375</v>
      </c>
      <c r="E225" s="67"/>
      <c r="F225" s="67"/>
      <c r="G225" s="67"/>
      <c r="H225" s="67"/>
      <c r="I225" s="23"/>
    </row>
    <row r="226" spans="1:9" ht="15.4" customHeight="1" x14ac:dyDescent="0.25">
      <c r="A226" s="62" t="s">
        <v>376</v>
      </c>
      <c r="B226" s="62"/>
      <c r="C226" s="24" t="s">
        <v>20</v>
      </c>
      <c r="D226" s="63" t="s">
        <v>25</v>
      </c>
      <c r="E226" s="63"/>
      <c r="F226" s="63"/>
      <c r="G226" s="63"/>
      <c r="H226" s="63"/>
      <c r="I226" s="25"/>
    </row>
    <row r="227" spans="1:9" ht="15.2" customHeight="1" thickBot="1" x14ac:dyDescent="0.3">
      <c r="A227" s="25"/>
      <c r="B227" s="62" t="s">
        <v>185</v>
      </c>
      <c r="C227" s="62"/>
      <c r="D227" s="26">
        <v>0.5</v>
      </c>
      <c r="E227" s="27" t="s">
        <v>51</v>
      </c>
      <c r="F227" s="27" t="s">
        <v>186</v>
      </c>
      <c r="G227" s="64">
        <v>0.65</v>
      </c>
      <c r="H227" s="64"/>
      <c r="I227" s="28">
        <v>0.33</v>
      </c>
    </row>
    <row r="228" spans="1:9" ht="15.2" customHeight="1" thickBot="1" x14ac:dyDescent="0.3">
      <c r="A228" s="25"/>
      <c r="B228" s="62" t="s">
        <v>187</v>
      </c>
      <c r="C228" s="62"/>
      <c r="D228" s="26">
        <v>0.1</v>
      </c>
      <c r="E228" s="27" t="s">
        <v>51</v>
      </c>
      <c r="F228" s="27" t="s">
        <v>188</v>
      </c>
      <c r="G228" s="64">
        <v>3.99</v>
      </c>
      <c r="H228" s="64"/>
      <c r="I228" s="28">
        <v>0.4</v>
      </c>
    </row>
    <row r="229" spans="1:9" ht="15.2" customHeight="1" thickBot="1" x14ac:dyDescent="0.3">
      <c r="A229" s="25"/>
      <c r="B229" s="62" t="s">
        <v>189</v>
      </c>
      <c r="C229" s="62"/>
      <c r="D229" s="26">
        <v>1.05</v>
      </c>
      <c r="E229" s="27" t="s">
        <v>20</v>
      </c>
      <c r="F229" s="27" t="s">
        <v>25</v>
      </c>
      <c r="G229" s="64">
        <v>8.5</v>
      </c>
      <c r="H229" s="64"/>
      <c r="I229" s="28">
        <v>8.93</v>
      </c>
    </row>
    <row r="230" spans="1:9" ht="21.4" customHeight="1" thickBot="1" x14ac:dyDescent="0.3">
      <c r="A230" s="25"/>
      <c r="B230" s="62" t="s">
        <v>145</v>
      </c>
      <c r="C230" s="62"/>
      <c r="D230" s="26">
        <v>0.15</v>
      </c>
      <c r="E230" s="27" t="s">
        <v>104</v>
      </c>
      <c r="F230" s="27" t="s">
        <v>146</v>
      </c>
      <c r="G230" s="64">
        <v>18.04</v>
      </c>
      <c r="H230" s="64"/>
      <c r="I230" s="28">
        <v>2.71</v>
      </c>
    </row>
    <row r="231" spans="1:9" ht="21.4" customHeight="1" thickBot="1" x14ac:dyDescent="0.3">
      <c r="A231" s="25"/>
      <c r="B231" s="62" t="s">
        <v>106</v>
      </c>
      <c r="C231" s="62"/>
      <c r="D231" s="26">
        <v>0.15</v>
      </c>
      <c r="E231" s="27" t="s">
        <v>104</v>
      </c>
      <c r="F231" s="27" t="s">
        <v>107</v>
      </c>
      <c r="G231" s="64">
        <v>14.36</v>
      </c>
      <c r="H231" s="64"/>
      <c r="I231" s="28">
        <v>2.15</v>
      </c>
    </row>
    <row r="232" spans="1:9" ht="15.2" customHeight="1" thickBot="1" x14ac:dyDescent="0.3">
      <c r="A232" s="25"/>
      <c r="B232" s="25"/>
      <c r="C232" s="25"/>
      <c r="D232" s="26">
        <v>25</v>
      </c>
      <c r="E232" s="27" t="s">
        <v>108</v>
      </c>
      <c r="F232" s="27" t="s">
        <v>109</v>
      </c>
      <c r="G232" s="64">
        <v>14.52</v>
      </c>
      <c r="H232" s="64"/>
      <c r="I232" s="28">
        <v>3.63</v>
      </c>
    </row>
    <row r="233" spans="1:9" ht="15.4" customHeight="1" x14ac:dyDescent="0.25">
      <c r="A233" s="25"/>
      <c r="B233" s="25"/>
      <c r="C233" s="25"/>
      <c r="D233" s="25"/>
      <c r="E233" s="25"/>
      <c r="F233" s="65" t="s">
        <v>166</v>
      </c>
      <c r="G233" s="65"/>
      <c r="H233" s="66">
        <v>18.149999999999999</v>
      </c>
      <c r="I233" s="66"/>
    </row>
    <row r="234" spans="1:9" ht="17.649999999999999" customHeight="1" x14ac:dyDescent="0.25">
      <c r="A234" s="23"/>
      <c r="B234" s="23"/>
      <c r="C234" s="23"/>
      <c r="D234" s="67" t="s">
        <v>377</v>
      </c>
      <c r="E234" s="67"/>
      <c r="F234" s="67"/>
      <c r="G234" s="67"/>
      <c r="H234" s="67"/>
      <c r="I234" s="23"/>
    </row>
    <row r="235" spans="1:9" ht="15.4" customHeight="1" x14ac:dyDescent="0.25">
      <c r="A235" s="62" t="s">
        <v>378</v>
      </c>
      <c r="B235" s="62"/>
      <c r="C235" s="24" t="s">
        <v>2</v>
      </c>
      <c r="D235" s="63" t="s">
        <v>282</v>
      </c>
      <c r="E235" s="63"/>
      <c r="F235" s="63"/>
      <c r="G235" s="63"/>
      <c r="H235" s="63"/>
      <c r="I235" s="25"/>
    </row>
    <row r="236" spans="1:9" ht="21.4" customHeight="1" thickBot="1" x14ac:dyDescent="0.3">
      <c r="A236" s="25"/>
      <c r="B236" s="62" t="s">
        <v>151</v>
      </c>
      <c r="C236" s="62"/>
      <c r="D236" s="26">
        <v>0.02</v>
      </c>
      <c r="E236" s="27" t="s">
        <v>10</v>
      </c>
      <c r="F236" s="27" t="s">
        <v>45</v>
      </c>
      <c r="G236" s="64">
        <v>43.08</v>
      </c>
      <c r="H236" s="64"/>
      <c r="I236" s="28">
        <v>0.86</v>
      </c>
    </row>
    <row r="237" spans="1:9" ht="21.4" customHeight="1" thickBot="1" x14ac:dyDescent="0.3">
      <c r="A237" s="25"/>
      <c r="B237" s="62" t="s">
        <v>152</v>
      </c>
      <c r="C237" s="62"/>
      <c r="D237" s="26">
        <v>0.02</v>
      </c>
      <c r="E237" s="27" t="s">
        <v>10</v>
      </c>
      <c r="F237" s="27" t="s">
        <v>153</v>
      </c>
      <c r="G237" s="64">
        <v>449.4</v>
      </c>
      <c r="H237" s="64"/>
      <c r="I237" s="28">
        <v>8.99</v>
      </c>
    </row>
    <row r="238" spans="1:9" ht="21.4" customHeight="1" thickBot="1" x14ac:dyDescent="0.3">
      <c r="A238" s="25"/>
      <c r="B238" s="62" t="s">
        <v>250</v>
      </c>
      <c r="C238" s="62"/>
      <c r="D238" s="26">
        <v>7.0000000000000001E-3</v>
      </c>
      <c r="E238" s="27" t="s">
        <v>10</v>
      </c>
      <c r="F238" s="27" t="s">
        <v>251</v>
      </c>
      <c r="G238" s="64">
        <v>1004.78</v>
      </c>
      <c r="H238" s="64"/>
      <c r="I238" s="28">
        <v>7.03</v>
      </c>
    </row>
    <row r="239" spans="1:9" ht="15.2" customHeight="1" thickBot="1" x14ac:dyDescent="0.3">
      <c r="A239" s="25"/>
      <c r="B239" s="62" t="s">
        <v>379</v>
      </c>
      <c r="C239" s="62"/>
      <c r="D239" s="26">
        <v>1</v>
      </c>
      <c r="E239" s="27" t="s">
        <v>2</v>
      </c>
      <c r="F239" s="27" t="s">
        <v>380</v>
      </c>
      <c r="G239" s="64">
        <v>69.06</v>
      </c>
      <c r="H239" s="64"/>
      <c r="I239" s="28">
        <v>69.06</v>
      </c>
    </row>
    <row r="240" spans="1:9" ht="15.2" customHeight="1" thickBot="1" x14ac:dyDescent="0.3">
      <c r="A240" s="25"/>
      <c r="B240" s="25"/>
      <c r="C240" s="25"/>
      <c r="D240" s="26">
        <v>25</v>
      </c>
      <c r="E240" s="27" t="s">
        <v>108</v>
      </c>
      <c r="F240" s="27" t="s">
        <v>109</v>
      </c>
      <c r="G240" s="64">
        <v>85.94</v>
      </c>
      <c r="H240" s="64"/>
      <c r="I240" s="28">
        <v>21.49</v>
      </c>
    </row>
    <row r="241" spans="1:9" ht="15.4" customHeight="1" thickBot="1" x14ac:dyDescent="0.3">
      <c r="A241" s="25"/>
      <c r="B241" s="25"/>
      <c r="C241" s="25"/>
      <c r="D241" s="25"/>
      <c r="E241" s="25"/>
      <c r="F241" s="65" t="s">
        <v>110</v>
      </c>
      <c r="G241" s="65"/>
      <c r="H241" s="66">
        <v>107.43</v>
      </c>
      <c r="I241" s="66"/>
    </row>
    <row r="242" spans="1:9" ht="15.4" customHeight="1" thickBot="1" x14ac:dyDescent="0.3">
      <c r="A242" s="62" t="s">
        <v>381</v>
      </c>
      <c r="B242" s="62"/>
      <c r="C242" s="24" t="s">
        <v>2</v>
      </c>
      <c r="D242" s="63" t="s">
        <v>252</v>
      </c>
      <c r="E242" s="63"/>
      <c r="F242" s="63"/>
      <c r="G242" s="63"/>
      <c r="H242" s="63"/>
      <c r="I242" s="25"/>
    </row>
    <row r="243" spans="1:9" ht="15.2" customHeight="1" thickBot="1" x14ac:dyDescent="0.3">
      <c r="A243" s="25"/>
      <c r="B243" s="62" t="s">
        <v>140</v>
      </c>
      <c r="C243" s="62"/>
      <c r="D243" s="26">
        <v>0.4</v>
      </c>
      <c r="E243" s="27" t="s">
        <v>141</v>
      </c>
      <c r="F243" s="27" t="s">
        <v>142</v>
      </c>
      <c r="G243" s="64">
        <v>34.5</v>
      </c>
      <c r="H243" s="64"/>
      <c r="I243" s="28">
        <v>13.8</v>
      </c>
    </row>
    <row r="244" spans="1:9" ht="15.2" customHeight="1" thickBot="1" x14ac:dyDescent="0.3">
      <c r="A244" s="25"/>
      <c r="B244" s="62" t="s">
        <v>382</v>
      </c>
      <c r="C244" s="62"/>
      <c r="D244" s="26">
        <v>0.11</v>
      </c>
      <c r="E244" s="27" t="s">
        <v>10</v>
      </c>
      <c r="F244" s="27" t="s">
        <v>383</v>
      </c>
      <c r="G244" s="64">
        <v>71.209999999999994</v>
      </c>
      <c r="H244" s="64"/>
      <c r="I244" s="28">
        <v>7.83</v>
      </c>
    </row>
    <row r="245" spans="1:9" ht="15.2" customHeight="1" thickBot="1" x14ac:dyDescent="0.3">
      <c r="A245" s="25"/>
      <c r="B245" s="62" t="s">
        <v>384</v>
      </c>
      <c r="C245" s="62"/>
      <c r="D245" s="26">
        <v>0.54</v>
      </c>
      <c r="E245" s="27" t="s">
        <v>167</v>
      </c>
      <c r="F245" s="27" t="s">
        <v>385</v>
      </c>
      <c r="G245" s="64">
        <v>7.07</v>
      </c>
      <c r="H245" s="64"/>
      <c r="I245" s="28">
        <v>3.82</v>
      </c>
    </row>
    <row r="246" spans="1:9" ht="15.2" customHeight="1" thickBot="1" x14ac:dyDescent="0.3">
      <c r="A246" s="25"/>
      <c r="B246" s="62" t="s">
        <v>138</v>
      </c>
      <c r="C246" s="62"/>
      <c r="D246" s="26">
        <v>7.0000000000000007E-2</v>
      </c>
      <c r="E246" s="27" t="s">
        <v>10</v>
      </c>
      <c r="F246" s="27" t="s">
        <v>139</v>
      </c>
      <c r="G246" s="64">
        <v>52.58</v>
      </c>
      <c r="H246" s="64"/>
      <c r="I246" s="28">
        <v>3.68</v>
      </c>
    </row>
    <row r="247" spans="1:9" ht="21.4" customHeight="1" thickBot="1" x14ac:dyDescent="0.3">
      <c r="A247" s="25"/>
      <c r="B247" s="62" t="s">
        <v>145</v>
      </c>
      <c r="C247" s="62"/>
      <c r="D247" s="26">
        <v>0.4</v>
      </c>
      <c r="E247" s="27" t="s">
        <v>104</v>
      </c>
      <c r="F247" s="27" t="s">
        <v>146</v>
      </c>
      <c r="G247" s="64">
        <v>18.04</v>
      </c>
      <c r="H247" s="64"/>
      <c r="I247" s="28">
        <v>7.22</v>
      </c>
    </row>
    <row r="248" spans="1:9" ht="21.4" customHeight="1" thickBot="1" x14ac:dyDescent="0.3">
      <c r="A248" s="25"/>
      <c r="B248" s="62" t="s">
        <v>106</v>
      </c>
      <c r="C248" s="62"/>
      <c r="D248" s="26">
        <v>0.8</v>
      </c>
      <c r="E248" s="27" t="s">
        <v>104</v>
      </c>
      <c r="F248" s="27" t="s">
        <v>107</v>
      </c>
      <c r="G248" s="64">
        <v>14.36</v>
      </c>
      <c r="H248" s="64"/>
      <c r="I248" s="28">
        <v>11.49</v>
      </c>
    </row>
    <row r="249" spans="1:9" ht="15.2" customHeight="1" thickBot="1" x14ac:dyDescent="0.3">
      <c r="A249" s="25"/>
      <c r="B249" s="25"/>
      <c r="C249" s="25"/>
      <c r="D249" s="26">
        <v>25</v>
      </c>
      <c r="E249" s="27" t="s">
        <v>108</v>
      </c>
      <c r="F249" s="27" t="s">
        <v>109</v>
      </c>
      <c r="G249" s="64">
        <v>47.84</v>
      </c>
      <c r="H249" s="64"/>
      <c r="I249" s="28">
        <v>11.96</v>
      </c>
    </row>
    <row r="250" spans="1:9" ht="15.4" customHeight="1" thickBot="1" x14ac:dyDescent="0.3">
      <c r="A250" s="25"/>
      <c r="B250" s="25"/>
      <c r="C250" s="25"/>
      <c r="D250" s="25"/>
      <c r="E250" s="25"/>
      <c r="F250" s="65" t="s">
        <v>110</v>
      </c>
      <c r="G250" s="65"/>
      <c r="H250" s="66">
        <v>59.8</v>
      </c>
      <c r="I250" s="66"/>
    </row>
    <row r="251" spans="1:9" ht="15.4" customHeight="1" thickBot="1" x14ac:dyDescent="0.3">
      <c r="A251" s="62" t="s">
        <v>386</v>
      </c>
      <c r="B251" s="62"/>
      <c r="C251" s="24" t="s">
        <v>2</v>
      </c>
      <c r="D251" s="63" t="s">
        <v>190</v>
      </c>
      <c r="E251" s="63"/>
      <c r="F251" s="63"/>
      <c r="G251" s="63"/>
      <c r="H251" s="63"/>
      <c r="I251" s="25"/>
    </row>
    <row r="252" spans="1:9" ht="15.2" customHeight="1" thickBot="1" x14ac:dyDescent="0.3">
      <c r="A252" s="25"/>
      <c r="B252" s="62" t="s">
        <v>185</v>
      </c>
      <c r="C252" s="62"/>
      <c r="D252" s="26">
        <v>5</v>
      </c>
      <c r="E252" s="27" t="s">
        <v>51</v>
      </c>
      <c r="F252" s="27" t="s">
        <v>186</v>
      </c>
      <c r="G252" s="64">
        <v>0.65</v>
      </c>
      <c r="H252" s="64"/>
      <c r="I252" s="28">
        <v>3.25</v>
      </c>
    </row>
    <row r="253" spans="1:9" ht="15.2" customHeight="1" thickBot="1" x14ac:dyDescent="0.3">
      <c r="A253" s="25"/>
      <c r="B253" s="62" t="s">
        <v>187</v>
      </c>
      <c r="C253" s="62"/>
      <c r="D253" s="26">
        <v>1.2</v>
      </c>
      <c r="E253" s="27" t="s">
        <v>51</v>
      </c>
      <c r="F253" s="27" t="s">
        <v>188</v>
      </c>
      <c r="G253" s="64">
        <v>3.99</v>
      </c>
      <c r="H253" s="64"/>
      <c r="I253" s="28">
        <v>4.79</v>
      </c>
    </row>
    <row r="254" spans="1:9" ht="15.2" customHeight="1" thickBot="1" x14ac:dyDescent="0.3">
      <c r="A254" s="25"/>
      <c r="B254" s="62" t="s">
        <v>191</v>
      </c>
      <c r="C254" s="62"/>
      <c r="D254" s="26">
        <v>1.05</v>
      </c>
      <c r="E254" s="27" t="s">
        <v>2</v>
      </c>
      <c r="F254" s="27" t="s">
        <v>192</v>
      </c>
      <c r="G254" s="64">
        <v>33</v>
      </c>
      <c r="H254" s="64"/>
      <c r="I254" s="28">
        <v>34.65</v>
      </c>
    </row>
    <row r="255" spans="1:9" ht="21.4" customHeight="1" thickBot="1" x14ac:dyDescent="0.3">
      <c r="A255" s="25"/>
      <c r="B255" s="62" t="s">
        <v>145</v>
      </c>
      <c r="C255" s="62"/>
      <c r="D255" s="26">
        <v>1.2</v>
      </c>
      <c r="E255" s="27" t="s">
        <v>104</v>
      </c>
      <c r="F255" s="27" t="s">
        <v>146</v>
      </c>
      <c r="G255" s="64">
        <v>18.04</v>
      </c>
      <c r="H255" s="64"/>
      <c r="I255" s="28">
        <v>21.65</v>
      </c>
    </row>
    <row r="256" spans="1:9" ht="21.4" customHeight="1" thickBot="1" x14ac:dyDescent="0.3">
      <c r="A256" s="25"/>
      <c r="B256" s="62" t="s">
        <v>106</v>
      </c>
      <c r="C256" s="62"/>
      <c r="D256" s="26">
        <v>0.6</v>
      </c>
      <c r="E256" s="27" t="s">
        <v>104</v>
      </c>
      <c r="F256" s="27" t="s">
        <v>107</v>
      </c>
      <c r="G256" s="64">
        <v>14.36</v>
      </c>
      <c r="H256" s="64"/>
      <c r="I256" s="28">
        <v>8.6199999999999992</v>
      </c>
    </row>
    <row r="257" spans="1:9" ht="15.2" customHeight="1" thickBot="1" x14ac:dyDescent="0.3">
      <c r="A257" s="25"/>
      <c r="B257" s="25"/>
      <c r="C257" s="25"/>
      <c r="D257" s="26">
        <v>25</v>
      </c>
      <c r="E257" s="27" t="s">
        <v>108</v>
      </c>
      <c r="F257" s="27" t="s">
        <v>109</v>
      </c>
      <c r="G257" s="64">
        <v>72.959999999999994</v>
      </c>
      <c r="H257" s="64"/>
      <c r="I257" s="28">
        <v>18.239999999999998</v>
      </c>
    </row>
    <row r="258" spans="1:9" ht="15.4" customHeight="1" x14ac:dyDescent="0.25">
      <c r="A258" s="25"/>
      <c r="B258" s="25"/>
      <c r="C258" s="25"/>
      <c r="D258" s="25"/>
      <c r="E258" s="25"/>
      <c r="F258" s="65" t="s">
        <v>110</v>
      </c>
      <c r="G258" s="65"/>
      <c r="H258" s="66">
        <v>91.2</v>
      </c>
      <c r="I258" s="66"/>
    </row>
    <row r="259" spans="1:9" ht="17.649999999999999" customHeight="1" x14ac:dyDescent="0.25">
      <c r="A259" s="23"/>
      <c r="B259" s="23"/>
      <c r="C259" s="23"/>
      <c r="D259" s="67" t="s">
        <v>387</v>
      </c>
      <c r="E259" s="67"/>
      <c r="F259" s="67"/>
      <c r="G259" s="67"/>
      <c r="H259" s="67"/>
      <c r="I259" s="23"/>
    </row>
    <row r="260" spans="1:9" ht="15.4" customHeight="1" x14ac:dyDescent="0.25">
      <c r="A260" s="62" t="s">
        <v>388</v>
      </c>
      <c r="B260" s="62"/>
      <c r="C260" s="24" t="s">
        <v>2</v>
      </c>
      <c r="D260" s="63" t="s">
        <v>28</v>
      </c>
      <c r="E260" s="63"/>
      <c r="F260" s="63"/>
      <c r="G260" s="63"/>
      <c r="H260" s="63"/>
      <c r="I260" s="25"/>
    </row>
    <row r="261" spans="1:9" ht="15.2" customHeight="1" thickBot="1" x14ac:dyDescent="0.3">
      <c r="A261" s="25"/>
      <c r="B261" s="62" t="s">
        <v>193</v>
      </c>
      <c r="C261" s="62"/>
      <c r="D261" s="26">
        <v>0.2</v>
      </c>
      <c r="E261" s="27" t="s">
        <v>51</v>
      </c>
      <c r="F261" s="27" t="s">
        <v>194</v>
      </c>
      <c r="G261" s="64">
        <v>9.5500000000000007</v>
      </c>
      <c r="H261" s="64"/>
      <c r="I261" s="28">
        <v>1.91</v>
      </c>
    </row>
    <row r="262" spans="1:9" ht="15.2" customHeight="1" thickBot="1" x14ac:dyDescent="0.3">
      <c r="A262" s="25"/>
      <c r="B262" s="62" t="s">
        <v>195</v>
      </c>
      <c r="C262" s="62"/>
      <c r="D262" s="26">
        <v>0.1</v>
      </c>
      <c r="E262" s="27" t="s">
        <v>54</v>
      </c>
      <c r="F262" s="27" t="s">
        <v>196</v>
      </c>
      <c r="G262" s="64">
        <v>144</v>
      </c>
      <c r="H262" s="64"/>
      <c r="I262" s="28">
        <v>14.4</v>
      </c>
    </row>
    <row r="263" spans="1:9" ht="21.4" customHeight="1" thickBot="1" x14ac:dyDescent="0.3">
      <c r="A263" s="25"/>
      <c r="B263" s="62" t="s">
        <v>162</v>
      </c>
      <c r="C263" s="62"/>
      <c r="D263" s="26">
        <v>0.9</v>
      </c>
      <c r="E263" s="27" t="s">
        <v>104</v>
      </c>
      <c r="F263" s="27" t="s">
        <v>163</v>
      </c>
      <c r="G263" s="64">
        <v>14.69</v>
      </c>
      <c r="H263" s="64"/>
      <c r="I263" s="28">
        <v>13.22</v>
      </c>
    </row>
    <row r="264" spans="1:9" ht="21.4" customHeight="1" thickBot="1" x14ac:dyDescent="0.3">
      <c r="A264" s="25"/>
      <c r="B264" s="62" t="s">
        <v>103</v>
      </c>
      <c r="C264" s="62"/>
      <c r="D264" s="26">
        <v>0.9</v>
      </c>
      <c r="E264" s="27" t="s">
        <v>104</v>
      </c>
      <c r="F264" s="27" t="s">
        <v>105</v>
      </c>
      <c r="G264" s="64">
        <v>17.940000000000001</v>
      </c>
      <c r="H264" s="64"/>
      <c r="I264" s="28">
        <v>16.149999999999999</v>
      </c>
    </row>
    <row r="265" spans="1:9" ht="15.2" customHeight="1" thickBot="1" x14ac:dyDescent="0.3">
      <c r="A265" s="25"/>
      <c r="B265" s="25"/>
      <c r="C265" s="25"/>
      <c r="D265" s="26">
        <v>25</v>
      </c>
      <c r="E265" s="27" t="s">
        <v>108</v>
      </c>
      <c r="F265" s="27" t="s">
        <v>109</v>
      </c>
      <c r="G265" s="64">
        <v>45.68</v>
      </c>
      <c r="H265" s="64"/>
      <c r="I265" s="28">
        <v>11.42</v>
      </c>
    </row>
    <row r="266" spans="1:9" ht="15.4" customHeight="1" thickBot="1" x14ac:dyDescent="0.3">
      <c r="A266" s="25"/>
      <c r="B266" s="25"/>
      <c r="C266" s="25"/>
      <c r="D266" s="25"/>
      <c r="E266" s="25"/>
      <c r="F266" s="65" t="s">
        <v>110</v>
      </c>
      <c r="G266" s="65"/>
      <c r="H266" s="66">
        <v>57.1</v>
      </c>
      <c r="I266" s="66"/>
    </row>
    <row r="267" spans="1:9" ht="15.4" customHeight="1" thickBot="1" x14ac:dyDescent="0.3">
      <c r="A267" s="62" t="s">
        <v>389</v>
      </c>
      <c r="B267" s="62"/>
      <c r="C267" s="24" t="s">
        <v>2</v>
      </c>
      <c r="D267" s="63" t="s">
        <v>197</v>
      </c>
      <c r="E267" s="63"/>
      <c r="F267" s="63"/>
      <c r="G267" s="63"/>
      <c r="H267" s="63"/>
      <c r="I267" s="25"/>
    </row>
    <row r="268" spans="1:9" ht="15.2" customHeight="1" thickBot="1" x14ac:dyDescent="0.3">
      <c r="A268" s="25"/>
      <c r="B268" s="62" t="s">
        <v>198</v>
      </c>
      <c r="C268" s="62"/>
      <c r="D268" s="26">
        <v>1</v>
      </c>
      <c r="E268" s="27" t="s">
        <v>2</v>
      </c>
      <c r="F268" s="27" t="s">
        <v>197</v>
      </c>
      <c r="G268" s="64">
        <v>16.2</v>
      </c>
      <c r="H268" s="64"/>
      <c r="I268" s="28">
        <v>16.2</v>
      </c>
    </row>
    <row r="269" spans="1:9" ht="21.4" customHeight="1" thickBot="1" x14ac:dyDescent="0.3">
      <c r="A269" s="25"/>
      <c r="B269" s="62" t="s">
        <v>162</v>
      </c>
      <c r="C269" s="62"/>
      <c r="D269" s="26">
        <v>0.3</v>
      </c>
      <c r="E269" s="27" t="s">
        <v>104</v>
      </c>
      <c r="F269" s="27" t="s">
        <v>163</v>
      </c>
      <c r="G269" s="64">
        <v>14.69</v>
      </c>
      <c r="H269" s="64"/>
      <c r="I269" s="28">
        <v>4.41</v>
      </c>
    </row>
    <row r="270" spans="1:9" ht="21.4" customHeight="1" thickBot="1" x14ac:dyDescent="0.3">
      <c r="A270" s="25"/>
      <c r="B270" s="62" t="s">
        <v>103</v>
      </c>
      <c r="C270" s="62"/>
      <c r="D270" s="26">
        <v>0.3</v>
      </c>
      <c r="E270" s="27" t="s">
        <v>104</v>
      </c>
      <c r="F270" s="27" t="s">
        <v>105</v>
      </c>
      <c r="G270" s="64">
        <v>17.940000000000001</v>
      </c>
      <c r="H270" s="64"/>
      <c r="I270" s="28">
        <v>5.38</v>
      </c>
    </row>
    <row r="271" spans="1:9" ht="15.2" customHeight="1" thickBot="1" x14ac:dyDescent="0.3">
      <c r="A271" s="25"/>
      <c r="B271" s="25"/>
      <c r="C271" s="25"/>
      <c r="D271" s="26">
        <v>25</v>
      </c>
      <c r="E271" s="27" t="s">
        <v>108</v>
      </c>
      <c r="F271" s="27" t="s">
        <v>109</v>
      </c>
      <c r="G271" s="64">
        <v>25.99</v>
      </c>
      <c r="H271" s="64"/>
      <c r="I271" s="28">
        <v>6.5</v>
      </c>
    </row>
    <row r="272" spans="1:9" ht="15.4" customHeight="1" x14ac:dyDescent="0.25">
      <c r="A272" s="25"/>
      <c r="B272" s="25"/>
      <c r="C272" s="25"/>
      <c r="D272" s="25"/>
      <c r="E272" s="25"/>
      <c r="F272" s="65" t="s">
        <v>110</v>
      </c>
      <c r="G272" s="65"/>
      <c r="H272" s="66">
        <v>32.49</v>
      </c>
      <c r="I272" s="66"/>
    </row>
    <row r="273" spans="1:9" ht="17.649999999999999" customHeight="1" x14ac:dyDescent="0.25">
      <c r="A273" s="23"/>
      <c r="B273" s="23"/>
      <c r="C273" s="23"/>
      <c r="D273" s="67" t="s">
        <v>390</v>
      </c>
      <c r="E273" s="67"/>
      <c r="F273" s="67"/>
      <c r="G273" s="67"/>
      <c r="H273" s="67"/>
      <c r="I273" s="23"/>
    </row>
    <row r="274" spans="1:9" ht="15.4" customHeight="1" x14ac:dyDescent="0.25">
      <c r="A274" s="62" t="s">
        <v>391</v>
      </c>
      <c r="B274" s="62"/>
      <c r="C274" s="24" t="s">
        <v>2</v>
      </c>
      <c r="D274" s="63" t="s">
        <v>283</v>
      </c>
      <c r="E274" s="63"/>
      <c r="F274" s="63"/>
      <c r="G274" s="63"/>
      <c r="H274" s="63"/>
      <c r="I274" s="25"/>
    </row>
    <row r="275" spans="1:9" ht="15.2" customHeight="1" thickBot="1" x14ac:dyDescent="0.3">
      <c r="A275" s="25"/>
      <c r="B275" s="62" t="s">
        <v>199</v>
      </c>
      <c r="C275" s="62"/>
      <c r="D275" s="26">
        <v>7.0000000000000007E-2</v>
      </c>
      <c r="E275" s="27" t="s">
        <v>120</v>
      </c>
      <c r="F275" s="27" t="s">
        <v>200</v>
      </c>
      <c r="G275" s="64">
        <v>38.5</v>
      </c>
      <c r="H275" s="64"/>
      <c r="I275" s="28">
        <v>2.7</v>
      </c>
    </row>
    <row r="276" spans="1:9" ht="15.2" customHeight="1" thickBot="1" x14ac:dyDescent="0.3">
      <c r="A276" s="25"/>
      <c r="B276" s="62" t="s">
        <v>201</v>
      </c>
      <c r="C276" s="62"/>
      <c r="D276" s="26">
        <v>0.65</v>
      </c>
      <c r="E276" s="27" t="s">
        <v>43</v>
      </c>
      <c r="F276" s="27" t="s">
        <v>202</v>
      </c>
      <c r="G276" s="64">
        <v>0.75</v>
      </c>
      <c r="H276" s="64"/>
      <c r="I276" s="28">
        <v>0.49</v>
      </c>
    </row>
    <row r="277" spans="1:9" ht="15.2" customHeight="1" thickBot="1" x14ac:dyDescent="0.3">
      <c r="A277" s="25"/>
      <c r="B277" s="62" t="s">
        <v>392</v>
      </c>
      <c r="C277" s="62"/>
      <c r="D277" s="26">
        <v>0.05</v>
      </c>
      <c r="E277" s="27" t="s">
        <v>120</v>
      </c>
      <c r="F277" s="27" t="s">
        <v>393</v>
      </c>
      <c r="G277" s="64">
        <v>45.2</v>
      </c>
      <c r="H277" s="64"/>
      <c r="I277" s="28">
        <v>2.2599999999999998</v>
      </c>
    </row>
    <row r="278" spans="1:9" ht="21.4" customHeight="1" thickBot="1" x14ac:dyDescent="0.3">
      <c r="A278" s="25"/>
      <c r="B278" s="62" t="s">
        <v>121</v>
      </c>
      <c r="C278" s="62"/>
      <c r="D278" s="26">
        <v>0.4</v>
      </c>
      <c r="E278" s="27" t="s">
        <v>104</v>
      </c>
      <c r="F278" s="27" t="s">
        <v>122</v>
      </c>
      <c r="G278" s="64">
        <v>19.149999999999999</v>
      </c>
      <c r="H278" s="64"/>
      <c r="I278" s="28">
        <v>7.66</v>
      </c>
    </row>
    <row r="279" spans="1:9" ht="21.4" customHeight="1" thickBot="1" x14ac:dyDescent="0.3">
      <c r="A279" s="25"/>
      <c r="B279" s="62" t="s">
        <v>106</v>
      </c>
      <c r="C279" s="62"/>
      <c r="D279" s="26">
        <v>0.35</v>
      </c>
      <c r="E279" s="27" t="s">
        <v>104</v>
      </c>
      <c r="F279" s="27" t="s">
        <v>107</v>
      </c>
      <c r="G279" s="64">
        <v>14.36</v>
      </c>
      <c r="H279" s="64"/>
      <c r="I279" s="28">
        <v>5.03</v>
      </c>
    </row>
    <row r="280" spans="1:9" ht="15.2" customHeight="1" thickBot="1" x14ac:dyDescent="0.3">
      <c r="A280" s="25"/>
      <c r="B280" s="25"/>
      <c r="C280" s="25"/>
      <c r="D280" s="26">
        <v>25</v>
      </c>
      <c r="E280" s="27" t="s">
        <v>108</v>
      </c>
      <c r="F280" s="27" t="s">
        <v>109</v>
      </c>
      <c r="G280" s="64">
        <v>18.14</v>
      </c>
      <c r="H280" s="64"/>
      <c r="I280" s="28">
        <v>4.54</v>
      </c>
    </row>
    <row r="281" spans="1:9" ht="15.4" customHeight="1" x14ac:dyDescent="0.25">
      <c r="A281" s="25"/>
      <c r="B281" s="25"/>
      <c r="C281" s="25"/>
      <c r="D281" s="25"/>
      <c r="E281" s="25"/>
      <c r="F281" s="65" t="s">
        <v>110</v>
      </c>
      <c r="G281" s="65"/>
      <c r="H281" s="66">
        <v>22.68</v>
      </c>
      <c r="I281" s="66"/>
    </row>
    <row r="282" spans="1:9" ht="17.649999999999999" customHeight="1" x14ac:dyDescent="0.25">
      <c r="A282" s="23"/>
      <c r="B282" s="23"/>
      <c r="C282" s="23"/>
      <c r="D282" s="67" t="s">
        <v>394</v>
      </c>
      <c r="E282" s="67"/>
      <c r="F282" s="67"/>
      <c r="G282" s="67"/>
      <c r="H282" s="67"/>
      <c r="I282" s="23"/>
    </row>
    <row r="283" spans="1:9" ht="15.4" customHeight="1" x14ac:dyDescent="0.25">
      <c r="A283" s="62" t="s">
        <v>395</v>
      </c>
      <c r="B283" s="62"/>
      <c r="C283" s="24" t="s">
        <v>43</v>
      </c>
      <c r="D283" s="63" t="s">
        <v>284</v>
      </c>
      <c r="E283" s="63"/>
      <c r="F283" s="63"/>
      <c r="G283" s="63"/>
      <c r="H283" s="63"/>
      <c r="I283" s="25"/>
    </row>
    <row r="284" spans="1:9" ht="21.4" customHeight="1" thickBot="1" x14ac:dyDescent="0.3">
      <c r="A284" s="25"/>
      <c r="B284" s="62" t="s">
        <v>396</v>
      </c>
      <c r="C284" s="62"/>
      <c r="D284" s="26">
        <v>1</v>
      </c>
      <c r="E284" s="27" t="s">
        <v>43</v>
      </c>
      <c r="F284" s="27" t="s">
        <v>397</v>
      </c>
      <c r="G284" s="64">
        <v>28.62</v>
      </c>
      <c r="H284" s="64"/>
      <c r="I284" s="28">
        <v>28.62</v>
      </c>
    </row>
    <row r="285" spans="1:9" ht="21.4" customHeight="1" thickBot="1" x14ac:dyDescent="0.3">
      <c r="A285" s="25"/>
      <c r="B285" s="62" t="s">
        <v>203</v>
      </c>
      <c r="C285" s="62"/>
      <c r="D285" s="26">
        <v>0.5</v>
      </c>
      <c r="E285" s="27" t="s">
        <v>104</v>
      </c>
      <c r="F285" s="27" t="s">
        <v>204</v>
      </c>
      <c r="G285" s="64">
        <v>14.55</v>
      </c>
      <c r="H285" s="64"/>
      <c r="I285" s="28">
        <v>7.28</v>
      </c>
    </row>
    <row r="286" spans="1:9" ht="21.4" customHeight="1" thickBot="1" x14ac:dyDescent="0.3">
      <c r="A286" s="25"/>
      <c r="B286" s="62" t="s">
        <v>205</v>
      </c>
      <c r="C286" s="62"/>
      <c r="D286" s="26">
        <v>1</v>
      </c>
      <c r="E286" s="27" t="s">
        <v>104</v>
      </c>
      <c r="F286" s="27" t="s">
        <v>206</v>
      </c>
      <c r="G286" s="64">
        <v>18.190000000000001</v>
      </c>
      <c r="H286" s="64"/>
      <c r="I286" s="28">
        <v>18.190000000000001</v>
      </c>
    </row>
    <row r="287" spans="1:9" ht="15.2" customHeight="1" thickBot="1" x14ac:dyDescent="0.3">
      <c r="A287" s="25"/>
      <c r="B287" s="25"/>
      <c r="C287" s="25"/>
      <c r="D287" s="26">
        <v>25</v>
      </c>
      <c r="E287" s="27" t="s">
        <v>108</v>
      </c>
      <c r="F287" s="27" t="s">
        <v>109</v>
      </c>
      <c r="G287" s="64">
        <v>54.09</v>
      </c>
      <c r="H287" s="64"/>
      <c r="I287" s="28">
        <v>13.52</v>
      </c>
    </row>
    <row r="288" spans="1:9" ht="15.4" customHeight="1" thickBot="1" x14ac:dyDescent="0.3">
      <c r="A288" s="25"/>
      <c r="B288" s="25"/>
      <c r="C288" s="25"/>
      <c r="D288" s="25"/>
      <c r="E288" s="25"/>
      <c r="F288" s="65" t="s">
        <v>117</v>
      </c>
      <c r="G288" s="65"/>
      <c r="H288" s="66">
        <v>67.61</v>
      </c>
      <c r="I288" s="66"/>
    </row>
    <row r="289" spans="1:9" ht="15.4" customHeight="1" thickBot="1" x14ac:dyDescent="0.3">
      <c r="A289" s="62" t="s">
        <v>398</v>
      </c>
      <c r="B289" s="62"/>
      <c r="C289" s="24" t="s">
        <v>43</v>
      </c>
      <c r="D289" s="63" t="s">
        <v>47</v>
      </c>
      <c r="E289" s="63"/>
      <c r="F289" s="63"/>
      <c r="G289" s="63"/>
      <c r="H289" s="63"/>
      <c r="I289" s="25"/>
    </row>
    <row r="290" spans="1:9" ht="15.2" customHeight="1" thickBot="1" x14ac:dyDescent="0.3">
      <c r="A290" s="25"/>
      <c r="B290" s="62" t="s">
        <v>221</v>
      </c>
      <c r="C290" s="62"/>
      <c r="D290" s="26">
        <v>1</v>
      </c>
      <c r="E290" s="27" t="s">
        <v>43</v>
      </c>
      <c r="F290" s="27" t="s">
        <v>47</v>
      </c>
      <c r="G290" s="64">
        <v>6.83</v>
      </c>
      <c r="H290" s="64"/>
      <c r="I290" s="28">
        <v>6.83</v>
      </c>
    </row>
    <row r="291" spans="1:9" ht="21.4" customHeight="1" thickBot="1" x14ac:dyDescent="0.3">
      <c r="A291" s="25"/>
      <c r="B291" s="62" t="s">
        <v>203</v>
      </c>
      <c r="C291" s="62"/>
      <c r="D291" s="26">
        <v>0.3</v>
      </c>
      <c r="E291" s="27" t="s">
        <v>104</v>
      </c>
      <c r="F291" s="27" t="s">
        <v>204</v>
      </c>
      <c r="G291" s="64">
        <v>14.55</v>
      </c>
      <c r="H291" s="64"/>
      <c r="I291" s="28">
        <v>4.37</v>
      </c>
    </row>
    <row r="292" spans="1:9" ht="21.4" customHeight="1" thickBot="1" x14ac:dyDescent="0.3">
      <c r="A292" s="25"/>
      <c r="B292" s="62" t="s">
        <v>205</v>
      </c>
      <c r="C292" s="62"/>
      <c r="D292" s="26">
        <v>0.3</v>
      </c>
      <c r="E292" s="27" t="s">
        <v>104</v>
      </c>
      <c r="F292" s="27" t="s">
        <v>206</v>
      </c>
      <c r="G292" s="64">
        <v>18.190000000000001</v>
      </c>
      <c r="H292" s="64"/>
      <c r="I292" s="28">
        <v>5.46</v>
      </c>
    </row>
    <row r="293" spans="1:9" ht="15.2" customHeight="1" thickBot="1" x14ac:dyDescent="0.3">
      <c r="A293" s="25"/>
      <c r="B293" s="25"/>
      <c r="C293" s="25"/>
      <c r="D293" s="26">
        <v>25</v>
      </c>
      <c r="E293" s="27" t="s">
        <v>108</v>
      </c>
      <c r="F293" s="27" t="s">
        <v>109</v>
      </c>
      <c r="G293" s="64">
        <v>16.66</v>
      </c>
      <c r="H293" s="64"/>
      <c r="I293" s="28">
        <v>4.17</v>
      </c>
    </row>
    <row r="294" spans="1:9" ht="15.4" customHeight="1" thickBot="1" x14ac:dyDescent="0.3">
      <c r="A294" s="25"/>
      <c r="B294" s="25"/>
      <c r="C294" s="25"/>
      <c r="D294" s="25"/>
      <c r="E294" s="25"/>
      <c r="F294" s="65" t="s">
        <v>117</v>
      </c>
      <c r="G294" s="65"/>
      <c r="H294" s="66">
        <v>20.83</v>
      </c>
      <c r="I294" s="66"/>
    </row>
    <row r="295" spans="1:9" ht="15.4" customHeight="1" thickBot="1" x14ac:dyDescent="0.3">
      <c r="A295" s="62" t="s">
        <v>399</v>
      </c>
      <c r="B295" s="62"/>
      <c r="C295" s="24" t="s">
        <v>43</v>
      </c>
      <c r="D295" s="63" t="s">
        <v>32</v>
      </c>
      <c r="E295" s="63"/>
      <c r="F295" s="63"/>
      <c r="G295" s="63"/>
      <c r="H295" s="63"/>
      <c r="I295" s="25"/>
    </row>
    <row r="296" spans="1:9" ht="15.2" customHeight="1" thickBot="1" x14ac:dyDescent="0.3">
      <c r="A296" s="25"/>
      <c r="B296" s="62" t="s">
        <v>222</v>
      </c>
      <c r="C296" s="62"/>
      <c r="D296" s="26">
        <v>1</v>
      </c>
      <c r="E296" s="27" t="s">
        <v>43</v>
      </c>
      <c r="F296" s="27" t="s">
        <v>32</v>
      </c>
      <c r="G296" s="64">
        <v>31.43</v>
      </c>
      <c r="H296" s="64"/>
      <c r="I296" s="28">
        <v>31.43</v>
      </c>
    </row>
    <row r="297" spans="1:9" ht="21.4" customHeight="1" thickBot="1" x14ac:dyDescent="0.3">
      <c r="A297" s="25"/>
      <c r="B297" s="62" t="s">
        <v>203</v>
      </c>
      <c r="C297" s="62"/>
      <c r="D297" s="26">
        <v>0.6</v>
      </c>
      <c r="E297" s="27" t="s">
        <v>104</v>
      </c>
      <c r="F297" s="27" t="s">
        <v>204</v>
      </c>
      <c r="G297" s="64">
        <v>14.55</v>
      </c>
      <c r="H297" s="64"/>
      <c r="I297" s="28">
        <v>8.73</v>
      </c>
    </row>
    <row r="298" spans="1:9" ht="21.4" customHeight="1" thickBot="1" x14ac:dyDescent="0.3">
      <c r="A298" s="25"/>
      <c r="B298" s="62" t="s">
        <v>205</v>
      </c>
      <c r="C298" s="62"/>
      <c r="D298" s="26">
        <v>0.6</v>
      </c>
      <c r="E298" s="27" t="s">
        <v>104</v>
      </c>
      <c r="F298" s="27" t="s">
        <v>206</v>
      </c>
      <c r="G298" s="64">
        <v>18.190000000000001</v>
      </c>
      <c r="H298" s="64"/>
      <c r="I298" s="28">
        <v>10.91</v>
      </c>
    </row>
    <row r="299" spans="1:9" ht="15.2" customHeight="1" thickBot="1" x14ac:dyDescent="0.3">
      <c r="A299" s="25"/>
      <c r="B299" s="25"/>
      <c r="C299" s="25"/>
      <c r="D299" s="26">
        <v>25</v>
      </c>
      <c r="E299" s="27" t="s">
        <v>108</v>
      </c>
      <c r="F299" s="27" t="s">
        <v>109</v>
      </c>
      <c r="G299" s="64">
        <v>51.07</v>
      </c>
      <c r="H299" s="64"/>
      <c r="I299" s="28">
        <v>12.77</v>
      </c>
    </row>
    <row r="300" spans="1:9" ht="15.4" customHeight="1" thickBot="1" x14ac:dyDescent="0.3">
      <c r="A300" s="25"/>
      <c r="B300" s="25"/>
      <c r="C300" s="25"/>
      <c r="D300" s="25"/>
      <c r="E300" s="25"/>
      <c r="F300" s="65" t="s">
        <v>117</v>
      </c>
      <c r="G300" s="65"/>
      <c r="H300" s="66">
        <v>63.84</v>
      </c>
      <c r="I300" s="66"/>
    </row>
    <row r="301" spans="1:9" ht="15.4" customHeight="1" thickBot="1" x14ac:dyDescent="0.3">
      <c r="A301" s="62" t="s">
        <v>400</v>
      </c>
      <c r="B301" s="62"/>
      <c r="C301" s="24" t="s">
        <v>48</v>
      </c>
      <c r="D301" s="63" t="s">
        <v>33</v>
      </c>
      <c r="E301" s="63"/>
      <c r="F301" s="63"/>
      <c r="G301" s="63"/>
      <c r="H301" s="63"/>
      <c r="I301" s="25"/>
    </row>
    <row r="302" spans="1:9" ht="15.2" customHeight="1" thickBot="1" x14ac:dyDescent="0.3">
      <c r="A302" s="25"/>
      <c r="B302" s="62" t="s">
        <v>224</v>
      </c>
      <c r="C302" s="62"/>
      <c r="D302" s="26">
        <v>3</v>
      </c>
      <c r="E302" s="27" t="s">
        <v>20</v>
      </c>
      <c r="F302" s="27" t="s">
        <v>225</v>
      </c>
      <c r="G302" s="64">
        <v>2.02</v>
      </c>
      <c r="H302" s="64"/>
      <c r="I302" s="28">
        <v>6.06</v>
      </c>
    </row>
    <row r="303" spans="1:9" ht="15.2" customHeight="1" thickBot="1" x14ac:dyDescent="0.3">
      <c r="A303" s="25"/>
      <c r="B303" s="62" t="s">
        <v>226</v>
      </c>
      <c r="C303" s="62"/>
      <c r="D303" s="26">
        <v>2</v>
      </c>
      <c r="E303" s="27" t="s">
        <v>43</v>
      </c>
      <c r="F303" s="27" t="s">
        <v>227</v>
      </c>
      <c r="G303" s="64">
        <v>0.53</v>
      </c>
      <c r="H303" s="64"/>
      <c r="I303" s="28">
        <v>1.06</v>
      </c>
    </row>
    <row r="304" spans="1:9" ht="15.2" customHeight="1" thickBot="1" x14ac:dyDescent="0.3">
      <c r="A304" s="25"/>
      <c r="B304" s="62" t="s">
        <v>228</v>
      </c>
      <c r="C304" s="62"/>
      <c r="D304" s="26">
        <v>9</v>
      </c>
      <c r="E304" s="27" t="s">
        <v>20</v>
      </c>
      <c r="F304" s="27" t="s">
        <v>229</v>
      </c>
      <c r="G304" s="64">
        <v>1.25</v>
      </c>
      <c r="H304" s="64"/>
      <c r="I304" s="28">
        <v>11.25</v>
      </c>
    </row>
    <row r="305" spans="1:9" ht="15.2" customHeight="1" thickBot="1" x14ac:dyDescent="0.3">
      <c r="A305" s="25"/>
      <c r="B305" s="62" t="s">
        <v>230</v>
      </c>
      <c r="C305" s="62"/>
      <c r="D305" s="26">
        <v>2</v>
      </c>
      <c r="E305" s="27" t="s">
        <v>43</v>
      </c>
      <c r="F305" s="27" t="s">
        <v>231</v>
      </c>
      <c r="G305" s="64">
        <v>0.63</v>
      </c>
      <c r="H305" s="64"/>
      <c r="I305" s="28">
        <v>1.26</v>
      </c>
    </row>
    <row r="306" spans="1:9" ht="15.2" customHeight="1" thickBot="1" x14ac:dyDescent="0.3">
      <c r="A306" s="25"/>
      <c r="B306" s="62" t="s">
        <v>232</v>
      </c>
      <c r="C306" s="62"/>
      <c r="D306" s="26">
        <v>1</v>
      </c>
      <c r="E306" s="27" t="s">
        <v>43</v>
      </c>
      <c r="F306" s="27" t="s">
        <v>233</v>
      </c>
      <c r="G306" s="64">
        <v>1.25</v>
      </c>
      <c r="H306" s="64"/>
      <c r="I306" s="28">
        <v>1.25</v>
      </c>
    </row>
    <row r="307" spans="1:9" ht="21.4" customHeight="1" thickBot="1" x14ac:dyDescent="0.3">
      <c r="A307" s="25"/>
      <c r="B307" s="62" t="s">
        <v>203</v>
      </c>
      <c r="C307" s="62"/>
      <c r="D307" s="26">
        <v>5</v>
      </c>
      <c r="E307" s="27" t="s">
        <v>104</v>
      </c>
      <c r="F307" s="27" t="s">
        <v>204</v>
      </c>
      <c r="G307" s="64">
        <v>14.55</v>
      </c>
      <c r="H307" s="64"/>
      <c r="I307" s="28">
        <v>72.75</v>
      </c>
    </row>
    <row r="308" spans="1:9" ht="21.4" customHeight="1" thickBot="1" x14ac:dyDescent="0.3">
      <c r="A308" s="25"/>
      <c r="B308" s="62" t="s">
        <v>205</v>
      </c>
      <c r="C308" s="62"/>
      <c r="D308" s="26">
        <v>5</v>
      </c>
      <c r="E308" s="27" t="s">
        <v>104</v>
      </c>
      <c r="F308" s="27" t="s">
        <v>206</v>
      </c>
      <c r="G308" s="64">
        <v>18.190000000000001</v>
      </c>
      <c r="H308" s="64"/>
      <c r="I308" s="28">
        <v>90.95</v>
      </c>
    </row>
    <row r="309" spans="1:9" ht="15.2" customHeight="1" thickBot="1" x14ac:dyDescent="0.3">
      <c r="A309" s="25"/>
      <c r="B309" s="25"/>
      <c r="C309" s="25"/>
      <c r="D309" s="26">
        <v>25</v>
      </c>
      <c r="E309" s="27" t="s">
        <v>108</v>
      </c>
      <c r="F309" s="27" t="s">
        <v>109</v>
      </c>
      <c r="G309" s="64">
        <v>184.58</v>
      </c>
      <c r="H309" s="64"/>
      <c r="I309" s="28">
        <v>46.15</v>
      </c>
    </row>
    <row r="310" spans="1:9" ht="15.4" customHeight="1" thickBot="1" x14ac:dyDescent="0.3">
      <c r="A310" s="25"/>
      <c r="B310" s="25"/>
      <c r="C310" s="25"/>
      <c r="D310" s="25"/>
      <c r="E310" s="25"/>
      <c r="F310" s="65" t="s">
        <v>223</v>
      </c>
      <c r="G310" s="65"/>
      <c r="H310" s="66">
        <v>230.73</v>
      </c>
      <c r="I310" s="66"/>
    </row>
    <row r="311" spans="1:9" ht="15.4" customHeight="1" thickBot="1" x14ac:dyDescent="0.3">
      <c r="A311" s="62" t="s">
        <v>401</v>
      </c>
      <c r="B311" s="62"/>
      <c r="C311" s="24" t="s">
        <v>43</v>
      </c>
      <c r="D311" s="63" t="s">
        <v>285</v>
      </c>
      <c r="E311" s="63"/>
      <c r="F311" s="63"/>
      <c r="G311" s="63"/>
      <c r="H311" s="63"/>
      <c r="I311" s="25"/>
    </row>
    <row r="312" spans="1:9" ht="15.2" customHeight="1" thickBot="1" x14ac:dyDescent="0.3">
      <c r="A312" s="25"/>
      <c r="B312" s="62" t="s">
        <v>402</v>
      </c>
      <c r="C312" s="62"/>
      <c r="D312" s="26">
        <v>1</v>
      </c>
      <c r="E312" s="27" t="s">
        <v>43</v>
      </c>
      <c r="F312" s="27" t="s">
        <v>285</v>
      </c>
      <c r="G312" s="64">
        <v>5.9</v>
      </c>
      <c r="H312" s="64"/>
      <c r="I312" s="28">
        <v>5.9</v>
      </c>
    </row>
    <row r="313" spans="1:9" ht="21.4" customHeight="1" thickBot="1" x14ac:dyDescent="0.3">
      <c r="A313" s="25"/>
      <c r="B313" s="62" t="s">
        <v>203</v>
      </c>
      <c r="C313" s="62"/>
      <c r="D313" s="26">
        <v>0.21</v>
      </c>
      <c r="E313" s="27" t="s">
        <v>104</v>
      </c>
      <c r="F313" s="27" t="s">
        <v>204</v>
      </c>
      <c r="G313" s="64">
        <v>14.55</v>
      </c>
      <c r="H313" s="64"/>
      <c r="I313" s="28">
        <v>3.06</v>
      </c>
    </row>
    <row r="314" spans="1:9" ht="21.4" customHeight="1" thickBot="1" x14ac:dyDescent="0.3">
      <c r="A314" s="25"/>
      <c r="B314" s="62" t="s">
        <v>205</v>
      </c>
      <c r="C314" s="62"/>
      <c r="D314" s="26">
        <v>0.21</v>
      </c>
      <c r="E314" s="27" t="s">
        <v>104</v>
      </c>
      <c r="F314" s="27" t="s">
        <v>206</v>
      </c>
      <c r="G314" s="64">
        <v>18.190000000000001</v>
      </c>
      <c r="H314" s="64"/>
      <c r="I314" s="28">
        <v>3.82</v>
      </c>
    </row>
    <row r="315" spans="1:9" ht="15.2" customHeight="1" thickBot="1" x14ac:dyDescent="0.3">
      <c r="A315" s="25"/>
      <c r="B315" s="25"/>
      <c r="C315" s="25"/>
      <c r="D315" s="26">
        <v>25</v>
      </c>
      <c r="E315" s="27" t="s">
        <v>108</v>
      </c>
      <c r="F315" s="27" t="s">
        <v>109</v>
      </c>
      <c r="G315" s="64">
        <v>12.78</v>
      </c>
      <c r="H315" s="64"/>
      <c r="I315" s="28">
        <v>3.2</v>
      </c>
    </row>
    <row r="316" spans="1:9" ht="15.4" customHeight="1" thickBot="1" x14ac:dyDescent="0.3">
      <c r="A316" s="25"/>
      <c r="B316" s="25"/>
      <c r="C316" s="25"/>
      <c r="D316" s="25"/>
      <c r="E316" s="25"/>
      <c r="F316" s="65" t="s">
        <v>117</v>
      </c>
      <c r="G316" s="65"/>
      <c r="H316" s="66">
        <v>15.98</v>
      </c>
      <c r="I316" s="66"/>
    </row>
    <row r="317" spans="1:9" ht="15.4" customHeight="1" thickBot="1" x14ac:dyDescent="0.3">
      <c r="A317" s="62" t="s">
        <v>403</v>
      </c>
      <c r="B317" s="62"/>
      <c r="C317" s="24" t="s">
        <v>43</v>
      </c>
      <c r="D317" s="63" t="s">
        <v>286</v>
      </c>
      <c r="E317" s="63"/>
      <c r="F317" s="63"/>
      <c r="G317" s="63"/>
      <c r="H317" s="63"/>
      <c r="I317" s="25"/>
    </row>
    <row r="318" spans="1:9" ht="15.2" customHeight="1" thickBot="1" x14ac:dyDescent="0.3">
      <c r="A318" s="25"/>
      <c r="B318" s="62" t="s">
        <v>404</v>
      </c>
      <c r="C318" s="62"/>
      <c r="D318" s="26">
        <v>1</v>
      </c>
      <c r="E318" s="27" t="s">
        <v>43</v>
      </c>
      <c r="F318" s="27" t="s">
        <v>405</v>
      </c>
      <c r="G318" s="64">
        <v>13</v>
      </c>
      <c r="H318" s="64"/>
      <c r="I318" s="28">
        <v>13</v>
      </c>
    </row>
    <row r="319" spans="1:9" ht="21.4" customHeight="1" thickBot="1" x14ac:dyDescent="0.3">
      <c r="A319" s="25"/>
      <c r="B319" s="62" t="s">
        <v>203</v>
      </c>
      <c r="C319" s="62"/>
      <c r="D319" s="26">
        <v>0.53</v>
      </c>
      <c r="E319" s="27" t="s">
        <v>104</v>
      </c>
      <c r="F319" s="27" t="s">
        <v>204</v>
      </c>
      <c r="G319" s="64">
        <v>14.55</v>
      </c>
      <c r="H319" s="64"/>
      <c r="I319" s="28">
        <v>7.71</v>
      </c>
    </row>
    <row r="320" spans="1:9" ht="21.4" customHeight="1" thickBot="1" x14ac:dyDescent="0.3">
      <c r="A320" s="25"/>
      <c r="B320" s="62" t="s">
        <v>205</v>
      </c>
      <c r="C320" s="62"/>
      <c r="D320" s="26">
        <v>0.53</v>
      </c>
      <c r="E320" s="27" t="s">
        <v>104</v>
      </c>
      <c r="F320" s="27" t="s">
        <v>206</v>
      </c>
      <c r="G320" s="64">
        <v>18.190000000000001</v>
      </c>
      <c r="H320" s="64"/>
      <c r="I320" s="28">
        <v>9.64</v>
      </c>
    </row>
    <row r="321" spans="1:9" ht="15.2" customHeight="1" thickBot="1" x14ac:dyDescent="0.3">
      <c r="A321" s="25"/>
      <c r="B321" s="25"/>
      <c r="C321" s="25"/>
      <c r="D321" s="26">
        <v>25</v>
      </c>
      <c r="E321" s="27" t="s">
        <v>108</v>
      </c>
      <c r="F321" s="27" t="s">
        <v>109</v>
      </c>
      <c r="G321" s="64">
        <v>30.35</v>
      </c>
      <c r="H321" s="64"/>
      <c r="I321" s="28">
        <v>7.59</v>
      </c>
    </row>
    <row r="322" spans="1:9" ht="15.4" customHeight="1" thickBot="1" x14ac:dyDescent="0.3">
      <c r="A322" s="25"/>
      <c r="B322" s="25"/>
      <c r="C322" s="25"/>
      <c r="D322" s="25"/>
      <c r="E322" s="25"/>
      <c r="F322" s="65" t="s">
        <v>117</v>
      </c>
      <c r="G322" s="65"/>
      <c r="H322" s="66">
        <v>37.94</v>
      </c>
      <c r="I322" s="66"/>
    </row>
    <row r="323" spans="1:9" ht="15.4" customHeight="1" thickBot="1" x14ac:dyDescent="0.3">
      <c r="A323" s="62" t="s">
        <v>406</v>
      </c>
      <c r="B323" s="62"/>
      <c r="C323" s="24" t="s">
        <v>43</v>
      </c>
      <c r="D323" s="63" t="s">
        <v>287</v>
      </c>
      <c r="E323" s="63"/>
      <c r="F323" s="63"/>
      <c r="G323" s="63"/>
      <c r="H323" s="63"/>
      <c r="I323" s="25"/>
    </row>
    <row r="324" spans="1:9" ht="15.2" customHeight="1" thickBot="1" x14ac:dyDescent="0.3">
      <c r="A324" s="25"/>
      <c r="B324" s="62" t="s">
        <v>407</v>
      </c>
      <c r="C324" s="62"/>
      <c r="D324" s="26">
        <v>1</v>
      </c>
      <c r="E324" s="27" t="s">
        <v>43</v>
      </c>
      <c r="F324" s="27" t="s">
        <v>408</v>
      </c>
      <c r="G324" s="64">
        <v>25.02</v>
      </c>
      <c r="H324" s="64"/>
      <c r="I324" s="28">
        <v>25.02</v>
      </c>
    </row>
    <row r="325" spans="1:9" ht="21.4" customHeight="1" thickBot="1" x14ac:dyDescent="0.3">
      <c r="A325" s="25"/>
      <c r="B325" s="62" t="s">
        <v>203</v>
      </c>
      <c r="C325" s="62"/>
      <c r="D325" s="26">
        <v>0.03</v>
      </c>
      <c r="E325" s="27" t="s">
        <v>104</v>
      </c>
      <c r="F325" s="27" t="s">
        <v>204</v>
      </c>
      <c r="G325" s="64">
        <v>14.55</v>
      </c>
      <c r="H325" s="64"/>
      <c r="I325" s="28">
        <v>0.44</v>
      </c>
    </row>
    <row r="326" spans="1:9" ht="21.4" customHeight="1" thickBot="1" x14ac:dyDescent="0.3">
      <c r="A326" s="25"/>
      <c r="B326" s="62" t="s">
        <v>205</v>
      </c>
      <c r="C326" s="62"/>
      <c r="D326" s="26">
        <v>0.06</v>
      </c>
      <c r="E326" s="27" t="s">
        <v>104</v>
      </c>
      <c r="F326" s="27" t="s">
        <v>206</v>
      </c>
      <c r="G326" s="64">
        <v>18.190000000000001</v>
      </c>
      <c r="H326" s="64"/>
      <c r="I326" s="28">
        <v>1.0900000000000001</v>
      </c>
    </row>
    <row r="327" spans="1:9" ht="15.2" customHeight="1" thickBot="1" x14ac:dyDescent="0.3">
      <c r="A327" s="25"/>
      <c r="B327" s="25"/>
      <c r="C327" s="25"/>
      <c r="D327" s="26">
        <v>25</v>
      </c>
      <c r="E327" s="27" t="s">
        <v>108</v>
      </c>
      <c r="F327" s="27" t="s">
        <v>109</v>
      </c>
      <c r="G327" s="64">
        <v>26.55</v>
      </c>
      <c r="H327" s="64"/>
      <c r="I327" s="28">
        <v>6.64</v>
      </c>
    </row>
    <row r="328" spans="1:9" ht="15.4" customHeight="1" thickBot="1" x14ac:dyDescent="0.3">
      <c r="A328" s="25"/>
      <c r="B328" s="25"/>
      <c r="C328" s="25"/>
      <c r="D328" s="25"/>
      <c r="E328" s="25"/>
      <c r="F328" s="65" t="s">
        <v>117</v>
      </c>
      <c r="G328" s="65"/>
      <c r="H328" s="66">
        <v>33.19</v>
      </c>
      <c r="I328" s="66"/>
    </row>
    <row r="329" spans="1:9" ht="15.4" customHeight="1" thickBot="1" x14ac:dyDescent="0.3">
      <c r="A329" s="62" t="s">
        <v>409</v>
      </c>
      <c r="B329" s="62"/>
      <c r="C329" s="24" t="s">
        <v>20</v>
      </c>
      <c r="D329" s="63" t="s">
        <v>288</v>
      </c>
      <c r="E329" s="63"/>
      <c r="F329" s="63"/>
      <c r="G329" s="63"/>
      <c r="H329" s="63"/>
      <c r="I329" s="25"/>
    </row>
    <row r="330" spans="1:9" ht="15.2" customHeight="1" thickBot="1" x14ac:dyDescent="0.3">
      <c r="A330" s="25"/>
      <c r="B330" s="62" t="s">
        <v>410</v>
      </c>
      <c r="C330" s="62"/>
      <c r="D330" s="26">
        <v>1</v>
      </c>
      <c r="E330" s="27" t="s">
        <v>20</v>
      </c>
      <c r="F330" s="27" t="s">
        <v>411</v>
      </c>
      <c r="G330" s="64">
        <v>4.0999999999999996</v>
      </c>
      <c r="H330" s="64"/>
      <c r="I330" s="28">
        <v>4.0999999999999996</v>
      </c>
    </row>
    <row r="331" spans="1:9" ht="21.4" customHeight="1" thickBot="1" x14ac:dyDescent="0.3">
      <c r="A331" s="25"/>
      <c r="B331" s="62" t="s">
        <v>203</v>
      </c>
      <c r="C331" s="62"/>
      <c r="D331" s="26">
        <v>0.04</v>
      </c>
      <c r="E331" s="27" t="s">
        <v>104</v>
      </c>
      <c r="F331" s="27" t="s">
        <v>204</v>
      </c>
      <c r="G331" s="64">
        <v>14.55</v>
      </c>
      <c r="H331" s="64"/>
      <c r="I331" s="28">
        <v>0.57999999999999996</v>
      </c>
    </row>
    <row r="332" spans="1:9" ht="21.4" customHeight="1" thickBot="1" x14ac:dyDescent="0.3">
      <c r="A332" s="25"/>
      <c r="B332" s="62" t="s">
        <v>205</v>
      </c>
      <c r="C332" s="62"/>
      <c r="D332" s="26">
        <v>0.08</v>
      </c>
      <c r="E332" s="27" t="s">
        <v>104</v>
      </c>
      <c r="F332" s="27" t="s">
        <v>206</v>
      </c>
      <c r="G332" s="64">
        <v>18.190000000000001</v>
      </c>
      <c r="H332" s="64"/>
      <c r="I332" s="28">
        <v>1.46</v>
      </c>
    </row>
    <row r="333" spans="1:9" ht="15.2" customHeight="1" thickBot="1" x14ac:dyDescent="0.3">
      <c r="A333" s="25"/>
      <c r="B333" s="25"/>
      <c r="C333" s="25"/>
      <c r="D333" s="26">
        <v>25</v>
      </c>
      <c r="E333" s="27" t="s">
        <v>108</v>
      </c>
      <c r="F333" s="27" t="s">
        <v>109</v>
      </c>
      <c r="G333" s="64">
        <v>6.14</v>
      </c>
      <c r="H333" s="64"/>
      <c r="I333" s="28">
        <v>1.54</v>
      </c>
    </row>
    <row r="334" spans="1:9" ht="15.4" customHeight="1" thickBot="1" x14ac:dyDescent="0.3">
      <c r="A334" s="25"/>
      <c r="B334" s="25"/>
      <c r="C334" s="25"/>
      <c r="D334" s="25"/>
      <c r="E334" s="25"/>
      <c r="F334" s="65" t="s">
        <v>166</v>
      </c>
      <c r="G334" s="65"/>
      <c r="H334" s="66">
        <v>7.68</v>
      </c>
      <c r="I334" s="66"/>
    </row>
    <row r="335" spans="1:9" ht="15.4" customHeight="1" thickBot="1" x14ac:dyDescent="0.3">
      <c r="A335" s="62" t="s">
        <v>412</v>
      </c>
      <c r="B335" s="62"/>
      <c r="C335" s="24" t="s">
        <v>43</v>
      </c>
      <c r="D335" s="63" t="s">
        <v>31</v>
      </c>
      <c r="E335" s="63"/>
      <c r="F335" s="63"/>
      <c r="G335" s="63"/>
      <c r="H335" s="63"/>
      <c r="I335" s="25"/>
    </row>
    <row r="336" spans="1:9" ht="15.2" customHeight="1" thickBot="1" x14ac:dyDescent="0.3">
      <c r="A336" s="25"/>
      <c r="B336" s="62" t="s">
        <v>207</v>
      </c>
      <c r="C336" s="62"/>
      <c r="D336" s="26">
        <v>1</v>
      </c>
      <c r="E336" s="27" t="s">
        <v>43</v>
      </c>
      <c r="F336" s="27" t="s">
        <v>208</v>
      </c>
      <c r="G336" s="64">
        <v>1.64</v>
      </c>
      <c r="H336" s="64"/>
      <c r="I336" s="28">
        <v>1.64</v>
      </c>
    </row>
    <row r="337" spans="1:9" ht="15.2" customHeight="1" thickBot="1" x14ac:dyDescent="0.3">
      <c r="A337" s="25"/>
      <c r="B337" s="62" t="s">
        <v>209</v>
      </c>
      <c r="C337" s="62"/>
      <c r="D337" s="26">
        <v>3</v>
      </c>
      <c r="E337" s="27" t="s">
        <v>20</v>
      </c>
      <c r="F337" s="27" t="s">
        <v>210</v>
      </c>
      <c r="G337" s="64">
        <v>7.05</v>
      </c>
      <c r="H337" s="64"/>
      <c r="I337" s="28">
        <v>21.15</v>
      </c>
    </row>
    <row r="338" spans="1:9" ht="15.2" customHeight="1" thickBot="1" x14ac:dyDescent="0.3">
      <c r="A338" s="25"/>
      <c r="B338" s="62" t="s">
        <v>211</v>
      </c>
      <c r="C338" s="62"/>
      <c r="D338" s="26">
        <v>1</v>
      </c>
      <c r="E338" s="27" t="s">
        <v>43</v>
      </c>
      <c r="F338" s="27" t="s">
        <v>212</v>
      </c>
      <c r="G338" s="64">
        <v>35.51</v>
      </c>
      <c r="H338" s="64"/>
      <c r="I338" s="28">
        <v>35.51</v>
      </c>
    </row>
    <row r="339" spans="1:9" ht="15.2" customHeight="1" thickBot="1" x14ac:dyDescent="0.3">
      <c r="A339" s="25"/>
      <c r="B339" s="62" t="s">
        <v>213</v>
      </c>
      <c r="C339" s="62"/>
      <c r="D339" s="26">
        <v>1</v>
      </c>
      <c r="E339" s="27" t="s">
        <v>43</v>
      </c>
      <c r="F339" s="27" t="s">
        <v>214</v>
      </c>
      <c r="G339" s="64">
        <v>4.75</v>
      </c>
      <c r="H339" s="64"/>
      <c r="I339" s="28">
        <v>4.75</v>
      </c>
    </row>
    <row r="340" spans="1:9" ht="15.2" customHeight="1" thickBot="1" x14ac:dyDescent="0.3">
      <c r="A340" s="25"/>
      <c r="B340" s="62" t="s">
        <v>215</v>
      </c>
      <c r="C340" s="62"/>
      <c r="D340" s="26">
        <v>9</v>
      </c>
      <c r="E340" s="27" t="s">
        <v>20</v>
      </c>
      <c r="F340" s="27" t="s">
        <v>216</v>
      </c>
      <c r="G340" s="64">
        <v>5.4</v>
      </c>
      <c r="H340" s="64"/>
      <c r="I340" s="28">
        <v>48.6</v>
      </c>
    </row>
    <row r="341" spans="1:9" ht="15.2" customHeight="1" thickBot="1" x14ac:dyDescent="0.3">
      <c r="A341" s="25"/>
      <c r="B341" s="62" t="s">
        <v>217</v>
      </c>
      <c r="C341" s="62"/>
      <c r="D341" s="26">
        <v>3</v>
      </c>
      <c r="E341" s="27" t="s">
        <v>43</v>
      </c>
      <c r="F341" s="27" t="s">
        <v>218</v>
      </c>
      <c r="G341" s="64">
        <v>1.93</v>
      </c>
      <c r="H341" s="64"/>
      <c r="I341" s="28">
        <v>5.79</v>
      </c>
    </row>
    <row r="342" spans="1:9" ht="21.4" customHeight="1" thickBot="1" x14ac:dyDescent="0.3">
      <c r="A342" s="25"/>
      <c r="B342" s="62" t="s">
        <v>219</v>
      </c>
      <c r="C342" s="62"/>
      <c r="D342" s="26">
        <v>1</v>
      </c>
      <c r="E342" s="27" t="s">
        <v>43</v>
      </c>
      <c r="F342" s="27" t="s">
        <v>220</v>
      </c>
      <c r="G342" s="64">
        <v>124.82</v>
      </c>
      <c r="H342" s="64"/>
      <c r="I342" s="28">
        <v>124.82</v>
      </c>
    </row>
    <row r="343" spans="1:9" ht="21.4" customHeight="1" thickBot="1" x14ac:dyDescent="0.3">
      <c r="A343" s="25"/>
      <c r="B343" s="62" t="s">
        <v>203</v>
      </c>
      <c r="C343" s="62"/>
      <c r="D343" s="26">
        <v>4.4000000000000004</v>
      </c>
      <c r="E343" s="27" t="s">
        <v>104</v>
      </c>
      <c r="F343" s="27" t="s">
        <v>204</v>
      </c>
      <c r="G343" s="64">
        <v>14.55</v>
      </c>
      <c r="H343" s="64"/>
      <c r="I343" s="28">
        <v>64.02</v>
      </c>
    </row>
    <row r="344" spans="1:9" ht="21.4" customHeight="1" thickBot="1" x14ac:dyDescent="0.3">
      <c r="A344" s="25"/>
      <c r="B344" s="62" t="s">
        <v>205</v>
      </c>
      <c r="C344" s="62"/>
      <c r="D344" s="26">
        <v>4.4000000000000004</v>
      </c>
      <c r="E344" s="27" t="s">
        <v>104</v>
      </c>
      <c r="F344" s="27" t="s">
        <v>206</v>
      </c>
      <c r="G344" s="64">
        <v>18.190000000000001</v>
      </c>
      <c r="H344" s="64"/>
      <c r="I344" s="28">
        <v>80.040000000000006</v>
      </c>
    </row>
    <row r="345" spans="1:9" ht="15.2" customHeight="1" thickBot="1" x14ac:dyDescent="0.3">
      <c r="A345" s="25"/>
      <c r="B345" s="25"/>
      <c r="C345" s="25"/>
      <c r="D345" s="26">
        <v>25</v>
      </c>
      <c r="E345" s="27" t="s">
        <v>108</v>
      </c>
      <c r="F345" s="27" t="s">
        <v>109</v>
      </c>
      <c r="G345" s="64">
        <v>386.32</v>
      </c>
      <c r="H345" s="64"/>
      <c r="I345" s="28">
        <v>96.58</v>
      </c>
    </row>
    <row r="346" spans="1:9" ht="15.4" customHeight="1" x14ac:dyDescent="0.25">
      <c r="A346" s="25"/>
      <c r="B346" s="25"/>
      <c r="C346" s="25"/>
      <c r="D346" s="25"/>
      <c r="E346" s="25"/>
      <c r="F346" s="65" t="s">
        <v>117</v>
      </c>
      <c r="G346" s="65"/>
      <c r="H346" s="66">
        <v>482.9</v>
      </c>
      <c r="I346" s="66"/>
    </row>
    <row r="347" spans="1:9" ht="17.649999999999999" customHeight="1" x14ac:dyDescent="0.25">
      <c r="A347" s="23"/>
      <c r="B347" s="23"/>
      <c r="C347" s="23"/>
      <c r="D347" s="67" t="s">
        <v>413</v>
      </c>
      <c r="E347" s="67"/>
      <c r="F347" s="67"/>
      <c r="G347" s="67"/>
      <c r="H347" s="67"/>
      <c r="I347" s="23"/>
    </row>
    <row r="348" spans="1:9" ht="15.4" customHeight="1" x14ac:dyDescent="0.25">
      <c r="A348" s="62" t="s">
        <v>414</v>
      </c>
      <c r="B348" s="62"/>
      <c r="C348" s="24" t="s">
        <v>43</v>
      </c>
      <c r="D348" s="63" t="s">
        <v>290</v>
      </c>
      <c r="E348" s="63"/>
      <c r="F348" s="63"/>
      <c r="G348" s="63"/>
      <c r="H348" s="63"/>
      <c r="I348" s="25"/>
    </row>
    <row r="349" spans="1:9" ht="15.2" customHeight="1" thickBot="1" x14ac:dyDescent="0.3">
      <c r="A349" s="25"/>
      <c r="B349" s="62" t="s">
        <v>246</v>
      </c>
      <c r="C349" s="62"/>
      <c r="D349" s="26">
        <v>0.7</v>
      </c>
      <c r="E349" s="27" t="s">
        <v>20</v>
      </c>
      <c r="F349" s="27" t="s">
        <v>247</v>
      </c>
      <c r="G349" s="64">
        <v>0.18</v>
      </c>
      <c r="H349" s="64"/>
      <c r="I349" s="28">
        <v>0.13</v>
      </c>
    </row>
    <row r="350" spans="1:9" ht="15.2" customHeight="1" thickBot="1" x14ac:dyDescent="0.3">
      <c r="A350" s="25"/>
      <c r="B350" s="62" t="s">
        <v>415</v>
      </c>
      <c r="C350" s="62"/>
      <c r="D350" s="26">
        <v>1</v>
      </c>
      <c r="E350" s="27" t="s">
        <v>43</v>
      </c>
      <c r="F350" s="27" t="s">
        <v>416</v>
      </c>
      <c r="G350" s="64">
        <v>50.03</v>
      </c>
      <c r="H350" s="64"/>
      <c r="I350" s="28">
        <v>50.03</v>
      </c>
    </row>
    <row r="351" spans="1:9" ht="30.6" customHeight="1" thickBot="1" x14ac:dyDescent="0.3">
      <c r="A351" s="25"/>
      <c r="B351" s="62" t="s">
        <v>248</v>
      </c>
      <c r="C351" s="62"/>
      <c r="D351" s="26">
        <v>0.54</v>
      </c>
      <c r="E351" s="27" t="s">
        <v>104</v>
      </c>
      <c r="F351" s="27" t="s">
        <v>249</v>
      </c>
      <c r="G351" s="64">
        <v>14.01</v>
      </c>
      <c r="H351" s="64"/>
      <c r="I351" s="28">
        <v>7.57</v>
      </c>
    </row>
    <row r="352" spans="1:9" ht="30.6" customHeight="1" thickBot="1" x14ac:dyDescent="0.3">
      <c r="A352" s="25"/>
      <c r="B352" s="62" t="s">
        <v>242</v>
      </c>
      <c r="C352" s="62"/>
      <c r="D352" s="26">
        <v>0.54</v>
      </c>
      <c r="E352" s="27" t="s">
        <v>104</v>
      </c>
      <c r="F352" s="27" t="s">
        <v>243</v>
      </c>
      <c r="G352" s="64">
        <v>17.61</v>
      </c>
      <c r="H352" s="64"/>
      <c r="I352" s="28">
        <v>9.51</v>
      </c>
    </row>
    <row r="353" spans="1:9" ht="15.2" customHeight="1" thickBot="1" x14ac:dyDescent="0.3">
      <c r="A353" s="25"/>
      <c r="B353" s="25"/>
      <c r="C353" s="25"/>
      <c r="D353" s="26">
        <v>25</v>
      </c>
      <c r="E353" s="27" t="s">
        <v>108</v>
      </c>
      <c r="F353" s="27" t="s">
        <v>109</v>
      </c>
      <c r="G353" s="64">
        <v>67.239999999999995</v>
      </c>
      <c r="H353" s="64"/>
      <c r="I353" s="28">
        <v>16.809999999999999</v>
      </c>
    </row>
    <row r="354" spans="1:9" ht="15.4" customHeight="1" thickBot="1" x14ac:dyDescent="0.3">
      <c r="A354" s="25"/>
      <c r="B354" s="25"/>
      <c r="C354" s="25"/>
      <c r="D354" s="25"/>
      <c r="E354" s="25"/>
      <c r="F354" s="65" t="s">
        <v>117</v>
      </c>
      <c r="G354" s="65"/>
      <c r="H354" s="66">
        <v>84.05</v>
      </c>
      <c r="I354" s="66"/>
    </row>
    <row r="355" spans="1:9" ht="15.4" customHeight="1" thickBot="1" x14ac:dyDescent="0.3">
      <c r="A355" s="62" t="s">
        <v>417</v>
      </c>
      <c r="B355" s="62"/>
      <c r="C355" s="24" t="s">
        <v>43</v>
      </c>
      <c r="D355" s="63" t="s">
        <v>291</v>
      </c>
      <c r="E355" s="63"/>
      <c r="F355" s="63"/>
      <c r="G355" s="63"/>
      <c r="H355" s="63"/>
      <c r="I355" s="25"/>
    </row>
    <row r="356" spans="1:9" ht="15.2" customHeight="1" thickBot="1" x14ac:dyDescent="0.3">
      <c r="A356" s="25"/>
      <c r="B356" s="62" t="s">
        <v>246</v>
      </c>
      <c r="C356" s="62"/>
      <c r="D356" s="26">
        <v>0.7</v>
      </c>
      <c r="E356" s="27" t="s">
        <v>20</v>
      </c>
      <c r="F356" s="27" t="s">
        <v>247</v>
      </c>
      <c r="G356" s="64">
        <v>0.18</v>
      </c>
      <c r="H356" s="64"/>
      <c r="I356" s="28">
        <v>0.13</v>
      </c>
    </row>
    <row r="357" spans="1:9" ht="15.2" customHeight="1" thickBot="1" x14ac:dyDescent="0.3">
      <c r="A357" s="25"/>
      <c r="B357" s="62" t="s">
        <v>418</v>
      </c>
      <c r="C357" s="62"/>
      <c r="D357" s="26">
        <v>1</v>
      </c>
      <c r="E357" s="27" t="s">
        <v>43</v>
      </c>
      <c r="F357" s="27" t="s">
        <v>419</v>
      </c>
      <c r="G357" s="64">
        <v>48.49</v>
      </c>
      <c r="H357" s="64"/>
      <c r="I357" s="28">
        <v>48.49</v>
      </c>
    </row>
    <row r="358" spans="1:9" ht="30.6" customHeight="1" thickBot="1" x14ac:dyDescent="0.3">
      <c r="A358" s="25"/>
      <c r="B358" s="62" t="s">
        <v>248</v>
      </c>
      <c r="C358" s="62"/>
      <c r="D358" s="26">
        <v>0.54</v>
      </c>
      <c r="E358" s="27" t="s">
        <v>104</v>
      </c>
      <c r="F358" s="27" t="s">
        <v>249</v>
      </c>
      <c r="G358" s="64">
        <v>14.01</v>
      </c>
      <c r="H358" s="64"/>
      <c r="I358" s="28">
        <v>7.57</v>
      </c>
    </row>
    <row r="359" spans="1:9" ht="30.6" customHeight="1" thickBot="1" x14ac:dyDescent="0.3">
      <c r="A359" s="25"/>
      <c r="B359" s="62" t="s">
        <v>242</v>
      </c>
      <c r="C359" s="62"/>
      <c r="D359" s="26">
        <v>0.54</v>
      </c>
      <c r="E359" s="27" t="s">
        <v>104</v>
      </c>
      <c r="F359" s="27" t="s">
        <v>243</v>
      </c>
      <c r="G359" s="64">
        <v>17.61</v>
      </c>
      <c r="H359" s="64"/>
      <c r="I359" s="28">
        <v>9.51</v>
      </c>
    </row>
    <row r="360" spans="1:9" ht="15.2" customHeight="1" thickBot="1" x14ac:dyDescent="0.3">
      <c r="A360" s="25"/>
      <c r="B360" s="25"/>
      <c r="C360" s="25"/>
      <c r="D360" s="26">
        <v>25</v>
      </c>
      <c r="E360" s="27" t="s">
        <v>108</v>
      </c>
      <c r="F360" s="27" t="s">
        <v>109</v>
      </c>
      <c r="G360" s="64">
        <v>65.7</v>
      </c>
      <c r="H360" s="64"/>
      <c r="I360" s="28">
        <v>16.43</v>
      </c>
    </row>
    <row r="361" spans="1:9" ht="15.4" customHeight="1" thickBot="1" x14ac:dyDescent="0.3">
      <c r="A361" s="25"/>
      <c r="B361" s="25"/>
      <c r="C361" s="25"/>
      <c r="D361" s="25"/>
      <c r="E361" s="25"/>
      <c r="F361" s="65" t="s">
        <v>117</v>
      </c>
      <c r="G361" s="65"/>
      <c r="H361" s="66">
        <v>82.13</v>
      </c>
      <c r="I361" s="66"/>
    </row>
    <row r="362" spans="1:9" ht="15.4" customHeight="1" thickBot="1" x14ac:dyDescent="0.3">
      <c r="A362" s="62" t="s">
        <v>420</v>
      </c>
      <c r="B362" s="62"/>
      <c r="C362" s="24" t="s">
        <v>43</v>
      </c>
      <c r="D362" s="63" t="s">
        <v>292</v>
      </c>
      <c r="E362" s="63"/>
      <c r="F362" s="63"/>
      <c r="G362" s="63"/>
      <c r="H362" s="63"/>
      <c r="I362" s="25"/>
    </row>
    <row r="363" spans="1:9" ht="15.2" customHeight="1" thickBot="1" x14ac:dyDescent="0.3">
      <c r="A363" s="25"/>
      <c r="B363" s="62" t="s">
        <v>421</v>
      </c>
      <c r="C363" s="62"/>
      <c r="D363" s="26">
        <v>4</v>
      </c>
      <c r="E363" s="27" t="s">
        <v>43</v>
      </c>
      <c r="F363" s="27" t="s">
        <v>422</v>
      </c>
      <c r="G363" s="64">
        <v>28.53</v>
      </c>
      <c r="H363" s="64"/>
      <c r="I363" s="28">
        <v>114.12</v>
      </c>
    </row>
    <row r="364" spans="1:9" ht="15.2" customHeight="1" thickBot="1" x14ac:dyDescent="0.3">
      <c r="A364" s="25"/>
      <c r="B364" s="62" t="s">
        <v>423</v>
      </c>
      <c r="C364" s="62"/>
      <c r="D364" s="26">
        <v>2</v>
      </c>
      <c r="E364" s="27" t="s">
        <v>43</v>
      </c>
      <c r="F364" s="27" t="s">
        <v>424</v>
      </c>
      <c r="G364" s="64">
        <v>9.92</v>
      </c>
      <c r="H364" s="64"/>
      <c r="I364" s="28">
        <v>19.84</v>
      </c>
    </row>
    <row r="365" spans="1:9" ht="15.2" customHeight="1" thickBot="1" x14ac:dyDescent="0.3">
      <c r="A365" s="25"/>
      <c r="B365" s="62" t="s">
        <v>246</v>
      </c>
      <c r="C365" s="62"/>
      <c r="D365" s="26">
        <v>3.03</v>
      </c>
      <c r="E365" s="27" t="s">
        <v>20</v>
      </c>
      <c r="F365" s="27" t="s">
        <v>247</v>
      </c>
      <c r="G365" s="64">
        <v>0.18</v>
      </c>
      <c r="H365" s="64"/>
      <c r="I365" s="28">
        <v>0.55000000000000004</v>
      </c>
    </row>
    <row r="366" spans="1:9" ht="15.2" customHeight="1" thickBot="1" x14ac:dyDescent="0.3">
      <c r="A366" s="25"/>
      <c r="B366" s="62" t="s">
        <v>425</v>
      </c>
      <c r="C366" s="62"/>
      <c r="D366" s="26">
        <v>2</v>
      </c>
      <c r="E366" s="27" t="s">
        <v>43</v>
      </c>
      <c r="F366" s="27" t="s">
        <v>426</v>
      </c>
      <c r="G366" s="64">
        <v>13.55</v>
      </c>
      <c r="H366" s="64"/>
      <c r="I366" s="28">
        <v>27.1</v>
      </c>
    </row>
    <row r="367" spans="1:9" ht="15.2" customHeight="1" thickBot="1" x14ac:dyDescent="0.3">
      <c r="A367" s="25"/>
      <c r="B367" s="62" t="s">
        <v>427</v>
      </c>
      <c r="C367" s="62"/>
      <c r="D367" s="26">
        <v>1</v>
      </c>
      <c r="E367" s="27" t="s">
        <v>43</v>
      </c>
      <c r="F367" s="27" t="s">
        <v>292</v>
      </c>
      <c r="G367" s="64">
        <v>362.83</v>
      </c>
      <c r="H367" s="64"/>
      <c r="I367" s="28">
        <v>362.83</v>
      </c>
    </row>
    <row r="368" spans="1:9" ht="30.6" customHeight="1" thickBot="1" x14ac:dyDescent="0.3">
      <c r="A368" s="25"/>
      <c r="B368" s="62" t="s">
        <v>248</v>
      </c>
      <c r="C368" s="62"/>
      <c r="D368" s="26">
        <v>8</v>
      </c>
      <c r="E368" s="27" t="s">
        <v>104</v>
      </c>
      <c r="F368" s="27" t="s">
        <v>249</v>
      </c>
      <c r="G368" s="64">
        <v>14.01</v>
      </c>
      <c r="H368" s="64"/>
      <c r="I368" s="28">
        <v>112.08</v>
      </c>
    </row>
    <row r="369" spans="1:9" ht="30.6" customHeight="1" thickBot="1" x14ac:dyDescent="0.3">
      <c r="A369" s="25"/>
      <c r="B369" s="62" t="s">
        <v>242</v>
      </c>
      <c r="C369" s="62"/>
      <c r="D369" s="26">
        <v>8</v>
      </c>
      <c r="E369" s="27" t="s">
        <v>104</v>
      </c>
      <c r="F369" s="27" t="s">
        <v>243</v>
      </c>
      <c r="G369" s="64">
        <v>17.61</v>
      </c>
      <c r="H369" s="64"/>
      <c r="I369" s="28">
        <v>140.88</v>
      </c>
    </row>
    <row r="370" spans="1:9" ht="15.2" customHeight="1" thickBot="1" x14ac:dyDescent="0.3">
      <c r="A370" s="25"/>
      <c r="B370" s="25"/>
      <c r="C370" s="25"/>
      <c r="D370" s="26">
        <v>25</v>
      </c>
      <c r="E370" s="27" t="s">
        <v>108</v>
      </c>
      <c r="F370" s="27" t="s">
        <v>109</v>
      </c>
      <c r="G370" s="64">
        <v>777.4</v>
      </c>
      <c r="H370" s="64"/>
      <c r="I370" s="28">
        <v>194.35</v>
      </c>
    </row>
    <row r="371" spans="1:9" ht="15.4" customHeight="1" thickBot="1" x14ac:dyDescent="0.3">
      <c r="A371" s="25"/>
      <c r="B371" s="25"/>
      <c r="C371" s="25"/>
      <c r="D371" s="25"/>
      <c r="E371" s="25"/>
      <c r="F371" s="65" t="s">
        <v>117</v>
      </c>
      <c r="G371" s="65"/>
      <c r="H371" s="66">
        <v>971.75</v>
      </c>
      <c r="I371" s="66"/>
    </row>
    <row r="372" spans="1:9" ht="15.4" customHeight="1" thickBot="1" x14ac:dyDescent="0.3">
      <c r="A372" s="62" t="s">
        <v>428</v>
      </c>
      <c r="B372" s="62"/>
      <c r="C372" s="24" t="s">
        <v>43</v>
      </c>
      <c r="D372" s="63" t="s">
        <v>429</v>
      </c>
      <c r="E372" s="63"/>
      <c r="F372" s="63"/>
      <c r="G372" s="63"/>
      <c r="H372" s="63"/>
      <c r="I372" s="25"/>
    </row>
    <row r="373" spans="1:9" ht="21.4" customHeight="1" thickBot="1" x14ac:dyDescent="0.3">
      <c r="A373" s="25"/>
      <c r="B373" s="62" t="s">
        <v>151</v>
      </c>
      <c r="C373" s="62"/>
      <c r="D373" s="26">
        <v>1.1299999999999999</v>
      </c>
      <c r="E373" s="27" t="s">
        <v>10</v>
      </c>
      <c r="F373" s="27" t="s">
        <v>45</v>
      </c>
      <c r="G373" s="64">
        <v>43.08</v>
      </c>
      <c r="H373" s="64"/>
      <c r="I373" s="28">
        <v>48.68</v>
      </c>
    </row>
    <row r="374" spans="1:9" ht="15.2" customHeight="1" thickBot="1" x14ac:dyDescent="0.3">
      <c r="A374" s="25"/>
      <c r="B374" s="62" t="s">
        <v>430</v>
      </c>
      <c r="C374" s="62"/>
      <c r="D374" s="26">
        <v>1.1299999999999999</v>
      </c>
      <c r="E374" s="27" t="s">
        <v>10</v>
      </c>
      <c r="F374" s="27" t="s">
        <v>431</v>
      </c>
      <c r="G374" s="64">
        <v>470.36</v>
      </c>
      <c r="H374" s="64"/>
      <c r="I374" s="28">
        <v>531.51</v>
      </c>
    </row>
    <row r="375" spans="1:9" ht="30.6" customHeight="1" thickBot="1" x14ac:dyDescent="0.3">
      <c r="A375" s="25"/>
      <c r="B375" s="62" t="s">
        <v>432</v>
      </c>
      <c r="C375" s="62"/>
      <c r="D375" s="26">
        <v>1</v>
      </c>
      <c r="E375" s="27" t="s">
        <v>43</v>
      </c>
      <c r="F375" s="27" t="s">
        <v>294</v>
      </c>
      <c r="G375" s="64">
        <v>400</v>
      </c>
      <c r="H375" s="64"/>
      <c r="I375" s="28">
        <v>400</v>
      </c>
    </row>
    <row r="376" spans="1:9" ht="15.2" customHeight="1" thickBot="1" x14ac:dyDescent="0.3">
      <c r="A376" s="25"/>
      <c r="B376" s="25"/>
      <c r="C376" s="25"/>
      <c r="D376" s="26">
        <v>25</v>
      </c>
      <c r="E376" s="27" t="s">
        <v>108</v>
      </c>
      <c r="F376" s="27" t="s">
        <v>109</v>
      </c>
      <c r="G376" s="64">
        <v>980.19</v>
      </c>
      <c r="H376" s="64"/>
      <c r="I376" s="28">
        <v>245.05</v>
      </c>
    </row>
    <row r="377" spans="1:9" ht="15.4" customHeight="1" thickBot="1" x14ac:dyDescent="0.3">
      <c r="A377" s="25"/>
      <c r="B377" s="25"/>
      <c r="C377" s="25"/>
      <c r="D377" s="25"/>
      <c r="E377" s="25"/>
      <c r="F377" s="65" t="s">
        <v>117</v>
      </c>
      <c r="G377" s="65"/>
      <c r="H377" s="66">
        <v>1225.24</v>
      </c>
      <c r="I377" s="66"/>
    </row>
    <row r="378" spans="1:9" ht="15.4" customHeight="1" thickBot="1" x14ac:dyDescent="0.3">
      <c r="A378" s="62" t="s">
        <v>433</v>
      </c>
      <c r="B378" s="62"/>
      <c r="C378" s="24" t="s">
        <v>20</v>
      </c>
      <c r="D378" s="63" t="s">
        <v>295</v>
      </c>
      <c r="E378" s="63"/>
      <c r="F378" s="63"/>
      <c r="G378" s="63"/>
      <c r="H378" s="63"/>
      <c r="I378" s="25"/>
    </row>
    <row r="379" spans="1:9" ht="15.2" customHeight="1" thickBot="1" x14ac:dyDescent="0.3">
      <c r="A379" s="25"/>
      <c r="B379" s="62" t="s">
        <v>434</v>
      </c>
      <c r="C379" s="62"/>
      <c r="D379" s="26">
        <v>1E-3</v>
      </c>
      <c r="E379" s="27" t="s">
        <v>167</v>
      </c>
      <c r="F379" s="27" t="s">
        <v>435</v>
      </c>
      <c r="G379" s="64">
        <v>37.25</v>
      </c>
      <c r="H379" s="64"/>
      <c r="I379" s="28">
        <v>0.04</v>
      </c>
    </row>
    <row r="380" spans="1:9" ht="15.2" customHeight="1" thickBot="1" x14ac:dyDescent="0.3">
      <c r="A380" s="25"/>
      <c r="B380" s="62" t="s">
        <v>436</v>
      </c>
      <c r="C380" s="62"/>
      <c r="D380" s="26">
        <v>7.0000000000000001E-3</v>
      </c>
      <c r="E380" s="27" t="s">
        <v>437</v>
      </c>
      <c r="F380" s="27" t="s">
        <v>438</v>
      </c>
      <c r="G380" s="64">
        <v>5.92</v>
      </c>
      <c r="H380" s="64"/>
      <c r="I380" s="28">
        <v>0.04</v>
      </c>
    </row>
    <row r="381" spans="1:9" ht="15.2" customHeight="1" thickBot="1" x14ac:dyDescent="0.3">
      <c r="A381" s="25"/>
      <c r="B381" s="62" t="s">
        <v>439</v>
      </c>
      <c r="C381" s="62"/>
      <c r="D381" s="26">
        <v>1.01</v>
      </c>
      <c r="E381" s="27" t="s">
        <v>20</v>
      </c>
      <c r="F381" s="27" t="s">
        <v>440</v>
      </c>
      <c r="G381" s="64">
        <v>2.48</v>
      </c>
      <c r="H381" s="64"/>
      <c r="I381" s="28">
        <v>2.5</v>
      </c>
    </row>
    <row r="382" spans="1:9" ht="30.6" customHeight="1" thickBot="1" x14ac:dyDescent="0.3">
      <c r="A382" s="25"/>
      <c r="B382" s="62" t="s">
        <v>248</v>
      </c>
      <c r="C382" s="62"/>
      <c r="D382" s="26">
        <v>0.3</v>
      </c>
      <c r="E382" s="27" t="s">
        <v>104</v>
      </c>
      <c r="F382" s="27" t="s">
        <v>249</v>
      </c>
      <c r="G382" s="64">
        <v>14.01</v>
      </c>
      <c r="H382" s="64"/>
      <c r="I382" s="28">
        <v>4.2</v>
      </c>
    </row>
    <row r="383" spans="1:9" ht="30.6" customHeight="1" thickBot="1" x14ac:dyDescent="0.3">
      <c r="A383" s="25"/>
      <c r="B383" s="62" t="s">
        <v>242</v>
      </c>
      <c r="C383" s="62"/>
      <c r="D383" s="26">
        <v>0.18</v>
      </c>
      <c r="E383" s="27" t="s">
        <v>104</v>
      </c>
      <c r="F383" s="27" t="s">
        <v>243</v>
      </c>
      <c r="G383" s="64">
        <v>17.61</v>
      </c>
      <c r="H383" s="64"/>
      <c r="I383" s="28">
        <v>3.17</v>
      </c>
    </row>
    <row r="384" spans="1:9" ht="15.2" customHeight="1" thickBot="1" x14ac:dyDescent="0.3">
      <c r="A384" s="25"/>
      <c r="B384" s="25"/>
      <c r="C384" s="25"/>
      <c r="D384" s="26">
        <v>25</v>
      </c>
      <c r="E384" s="27" t="s">
        <v>108</v>
      </c>
      <c r="F384" s="27" t="s">
        <v>109</v>
      </c>
      <c r="G384" s="64">
        <v>9.9499999999999993</v>
      </c>
      <c r="H384" s="64"/>
      <c r="I384" s="28">
        <v>2.4900000000000002</v>
      </c>
    </row>
    <row r="385" spans="1:9" ht="15.4" customHeight="1" thickBot="1" x14ac:dyDescent="0.3">
      <c r="A385" s="25"/>
      <c r="B385" s="25"/>
      <c r="C385" s="25"/>
      <c r="D385" s="25"/>
      <c r="E385" s="25"/>
      <c r="F385" s="65" t="s">
        <v>166</v>
      </c>
      <c r="G385" s="65"/>
      <c r="H385" s="66">
        <v>12.44</v>
      </c>
      <c r="I385" s="66"/>
    </row>
    <row r="386" spans="1:9" ht="15.4" customHeight="1" thickBot="1" x14ac:dyDescent="0.3">
      <c r="A386" s="62" t="s">
        <v>441</v>
      </c>
      <c r="B386" s="62"/>
      <c r="C386" s="24" t="s">
        <v>48</v>
      </c>
      <c r="D386" s="63" t="s">
        <v>234</v>
      </c>
      <c r="E386" s="63"/>
      <c r="F386" s="63"/>
      <c r="G386" s="63"/>
      <c r="H386" s="63"/>
      <c r="I386" s="25"/>
    </row>
    <row r="387" spans="1:9" ht="21.4" customHeight="1" thickBot="1" x14ac:dyDescent="0.3">
      <c r="A387" s="25"/>
      <c r="B387" s="62" t="s">
        <v>442</v>
      </c>
      <c r="C387" s="62"/>
      <c r="D387" s="26">
        <v>0.25</v>
      </c>
      <c r="E387" s="27" t="s">
        <v>43</v>
      </c>
      <c r="F387" s="27" t="s">
        <v>80</v>
      </c>
      <c r="G387" s="64">
        <v>10.99</v>
      </c>
      <c r="H387" s="64"/>
      <c r="I387" s="28">
        <v>2.75</v>
      </c>
    </row>
    <row r="388" spans="1:9" ht="15.2" customHeight="1" thickBot="1" x14ac:dyDescent="0.3">
      <c r="A388" s="25"/>
      <c r="B388" s="62" t="s">
        <v>443</v>
      </c>
      <c r="C388" s="62"/>
      <c r="D388" s="26">
        <v>4</v>
      </c>
      <c r="E388" s="27" t="s">
        <v>20</v>
      </c>
      <c r="F388" s="27" t="s">
        <v>444</v>
      </c>
      <c r="G388" s="64">
        <v>3.01</v>
      </c>
      <c r="H388" s="64"/>
      <c r="I388" s="28">
        <v>12.04</v>
      </c>
    </row>
    <row r="389" spans="1:9" ht="15.2" customHeight="1" thickBot="1" x14ac:dyDescent="0.3">
      <c r="A389" s="25"/>
      <c r="B389" s="62" t="s">
        <v>445</v>
      </c>
      <c r="C389" s="62"/>
      <c r="D389" s="26">
        <v>0.25</v>
      </c>
      <c r="E389" s="27" t="s">
        <v>43</v>
      </c>
      <c r="F389" s="27" t="s">
        <v>446</v>
      </c>
      <c r="G389" s="64">
        <v>9.11</v>
      </c>
      <c r="H389" s="64"/>
      <c r="I389" s="28">
        <v>2.2799999999999998</v>
      </c>
    </row>
    <row r="390" spans="1:9" ht="21.4" customHeight="1" thickBot="1" x14ac:dyDescent="0.3">
      <c r="A390" s="25"/>
      <c r="B390" s="62" t="s">
        <v>447</v>
      </c>
      <c r="C390" s="62"/>
      <c r="D390" s="26">
        <v>0.25</v>
      </c>
      <c r="E390" s="27" t="s">
        <v>43</v>
      </c>
      <c r="F390" s="27" t="s">
        <v>448</v>
      </c>
      <c r="G390" s="64">
        <v>12.37</v>
      </c>
      <c r="H390" s="64"/>
      <c r="I390" s="28">
        <v>3.09</v>
      </c>
    </row>
    <row r="391" spans="1:9" ht="15.2" customHeight="1" thickBot="1" x14ac:dyDescent="0.3">
      <c r="A391" s="25"/>
      <c r="B391" s="62" t="s">
        <v>449</v>
      </c>
      <c r="C391" s="62"/>
      <c r="D391" s="26">
        <v>1.5</v>
      </c>
      <c r="E391" s="27" t="s">
        <v>20</v>
      </c>
      <c r="F391" s="27" t="s">
        <v>450</v>
      </c>
      <c r="G391" s="64">
        <v>5.78</v>
      </c>
      <c r="H391" s="64"/>
      <c r="I391" s="28">
        <v>8.67</v>
      </c>
    </row>
    <row r="392" spans="1:9" ht="21.4" customHeight="1" thickBot="1" x14ac:dyDescent="0.3">
      <c r="A392" s="25"/>
      <c r="B392" s="62" t="s">
        <v>451</v>
      </c>
      <c r="C392" s="62"/>
      <c r="D392" s="26">
        <v>0.5</v>
      </c>
      <c r="E392" s="27" t="s">
        <v>43</v>
      </c>
      <c r="F392" s="27" t="s">
        <v>452</v>
      </c>
      <c r="G392" s="64">
        <v>3.95</v>
      </c>
      <c r="H392" s="64"/>
      <c r="I392" s="28">
        <v>1.98</v>
      </c>
    </row>
    <row r="393" spans="1:9" ht="15.2" customHeight="1" thickBot="1" x14ac:dyDescent="0.3">
      <c r="A393" s="25"/>
      <c r="B393" s="62" t="s">
        <v>453</v>
      </c>
      <c r="C393" s="62"/>
      <c r="D393" s="26">
        <v>0.5</v>
      </c>
      <c r="E393" s="27" t="s">
        <v>43</v>
      </c>
      <c r="F393" s="27" t="s">
        <v>454</v>
      </c>
      <c r="G393" s="64">
        <v>21.06</v>
      </c>
      <c r="H393" s="64"/>
      <c r="I393" s="28">
        <v>10.53</v>
      </c>
    </row>
    <row r="394" spans="1:9" ht="15.2" customHeight="1" thickBot="1" x14ac:dyDescent="0.3">
      <c r="A394" s="25"/>
      <c r="B394" s="62" t="s">
        <v>455</v>
      </c>
      <c r="C394" s="62"/>
      <c r="D394" s="26">
        <v>0.25</v>
      </c>
      <c r="E394" s="27" t="s">
        <v>43</v>
      </c>
      <c r="F394" s="27" t="s">
        <v>456</v>
      </c>
      <c r="G394" s="64">
        <v>6.39</v>
      </c>
      <c r="H394" s="64"/>
      <c r="I394" s="28">
        <v>1.6</v>
      </c>
    </row>
    <row r="395" spans="1:9" ht="30.6" customHeight="1" thickBot="1" x14ac:dyDescent="0.3">
      <c r="A395" s="25"/>
      <c r="B395" s="62" t="s">
        <v>248</v>
      </c>
      <c r="C395" s="62"/>
      <c r="D395" s="26">
        <v>8</v>
      </c>
      <c r="E395" s="27" t="s">
        <v>104</v>
      </c>
      <c r="F395" s="27" t="s">
        <v>249</v>
      </c>
      <c r="G395" s="64">
        <v>14.01</v>
      </c>
      <c r="H395" s="64"/>
      <c r="I395" s="28">
        <v>112.08</v>
      </c>
    </row>
    <row r="396" spans="1:9" ht="30.6" customHeight="1" thickBot="1" x14ac:dyDescent="0.3">
      <c r="A396" s="25"/>
      <c r="B396" s="62" t="s">
        <v>242</v>
      </c>
      <c r="C396" s="62"/>
      <c r="D396" s="26">
        <v>8</v>
      </c>
      <c r="E396" s="27" t="s">
        <v>104</v>
      </c>
      <c r="F396" s="27" t="s">
        <v>243</v>
      </c>
      <c r="G396" s="64">
        <v>17.61</v>
      </c>
      <c r="H396" s="64"/>
      <c r="I396" s="28">
        <v>140.88</v>
      </c>
    </row>
    <row r="397" spans="1:9" ht="15.2" customHeight="1" thickBot="1" x14ac:dyDescent="0.3">
      <c r="A397" s="25"/>
      <c r="B397" s="25"/>
      <c r="C397" s="25"/>
      <c r="D397" s="26">
        <v>25</v>
      </c>
      <c r="E397" s="27" t="s">
        <v>108</v>
      </c>
      <c r="F397" s="27" t="s">
        <v>109</v>
      </c>
      <c r="G397" s="64">
        <v>295.89999999999998</v>
      </c>
      <c r="H397" s="64"/>
      <c r="I397" s="28">
        <v>73.98</v>
      </c>
    </row>
    <row r="398" spans="1:9" ht="15.4" customHeight="1" thickBot="1" x14ac:dyDescent="0.3">
      <c r="A398" s="25"/>
      <c r="B398" s="25"/>
      <c r="C398" s="25"/>
      <c r="D398" s="25"/>
      <c r="E398" s="25"/>
      <c r="F398" s="65" t="s">
        <v>223</v>
      </c>
      <c r="G398" s="65"/>
      <c r="H398" s="66">
        <v>369.88</v>
      </c>
      <c r="I398" s="66"/>
    </row>
    <row r="399" spans="1:9" ht="15.4" customHeight="1" thickBot="1" x14ac:dyDescent="0.3">
      <c r="A399" s="62" t="s">
        <v>457</v>
      </c>
      <c r="B399" s="62"/>
      <c r="C399" s="24" t="s">
        <v>43</v>
      </c>
      <c r="D399" s="63" t="s">
        <v>296</v>
      </c>
      <c r="E399" s="63"/>
      <c r="F399" s="63"/>
      <c r="G399" s="63"/>
      <c r="H399" s="63"/>
      <c r="I399" s="25"/>
    </row>
    <row r="400" spans="1:9" ht="21.4" customHeight="1" thickBot="1" x14ac:dyDescent="0.3">
      <c r="A400" s="25"/>
      <c r="B400" s="62" t="s">
        <v>151</v>
      </c>
      <c r="C400" s="62"/>
      <c r="D400" s="26">
        <v>0.15</v>
      </c>
      <c r="E400" s="27" t="s">
        <v>10</v>
      </c>
      <c r="F400" s="27" t="s">
        <v>45</v>
      </c>
      <c r="G400" s="64">
        <v>43.08</v>
      </c>
      <c r="H400" s="64"/>
      <c r="I400" s="28">
        <v>6.46</v>
      </c>
    </row>
    <row r="401" spans="1:9" ht="15.2" customHeight="1" thickBot="1" x14ac:dyDescent="0.3">
      <c r="A401" s="25"/>
      <c r="B401" s="62" t="s">
        <v>237</v>
      </c>
      <c r="C401" s="62"/>
      <c r="D401" s="26">
        <v>1.7999999999999999E-2</v>
      </c>
      <c r="E401" s="27" t="s">
        <v>10</v>
      </c>
      <c r="F401" s="27" t="s">
        <v>14</v>
      </c>
      <c r="G401" s="64">
        <v>511.65</v>
      </c>
      <c r="H401" s="64"/>
      <c r="I401" s="28">
        <v>9.2100000000000009</v>
      </c>
    </row>
    <row r="402" spans="1:9" ht="21.4" customHeight="1" thickBot="1" x14ac:dyDescent="0.3">
      <c r="A402" s="25"/>
      <c r="B402" s="62" t="s">
        <v>458</v>
      </c>
      <c r="C402" s="62"/>
      <c r="D402" s="26">
        <v>2.5000000000000001E-2</v>
      </c>
      <c r="E402" s="27" t="s">
        <v>10</v>
      </c>
      <c r="F402" s="27" t="s">
        <v>459</v>
      </c>
      <c r="G402" s="64">
        <v>2328.7199999999998</v>
      </c>
      <c r="H402" s="64"/>
      <c r="I402" s="28">
        <v>58.22</v>
      </c>
    </row>
    <row r="403" spans="1:9" ht="15.2" customHeight="1" thickBot="1" x14ac:dyDescent="0.3">
      <c r="A403" s="25"/>
      <c r="B403" s="62" t="s">
        <v>460</v>
      </c>
      <c r="C403" s="62"/>
      <c r="D403" s="26">
        <v>0.54</v>
      </c>
      <c r="E403" s="27" t="s">
        <v>2</v>
      </c>
      <c r="F403" s="27" t="s">
        <v>461</v>
      </c>
      <c r="G403" s="64">
        <v>75.459999999999994</v>
      </c>
      <c r="H403" s="64"/>
      <c r="I403" s="28">
        <v>40.75</v>
      </c>
    </row>
    <row r="404" spans="1:9" ht="15.2" customHeight="1" thickBot="1" x14ac:dyDescent="0.3">
      <c r="A404" s="25"/>
      <c r="B404" s="62" t="s">
        <v>239</v>
      </c>
      <c r="C404" s="62"/>
      <c r="D404" s="26">
        <v>0.56999999999999995</v>
      </c>
      <c r="E404" s="27" t="s">
        <v>2</v>
      </c>
      <c r="F404" s="27" t="s">
        <v>181</v>
      </c>
      <c r="G404" s="64">
        <v>9.0399999999999991</v>
      </c>
      <c r="H404" s="64"/>
      <c r="I404" s="28">
        <v>5.15</v>
      </c>
    </row>
    <row r="405" spans="1:9" ht="15.2" customHeight="1" thickBot="1" x14ac:dyDescent="0.3">
      <c r="A405" s="25"/>
      <c r="B405" s="62" t="s">
        <v>462</v>
      </c>
      <c r="C405" s="62"/>
      <c r="D405" s="26">
        <v>0.56999999999999995</v>
      </c>
      <c r="E405" s="27" t="s">
        <v>2</v>
      </c>
      <c r="F405" s="27" t="s">
        <v>184</v>
      </c>
      <c r="G405" s="64">
        <v>36.69</v>
      </c>
      <c r="H405" s="64"/>
      <c r="I405" s="28">
        <v>20.91</v>
      </c>
    </row>
    <row r="406" spans="1:9" ht="15.2" customHeight="1" thickBot="1" x14ac:dyDescent="0.3">
      <c r="A406" s="25"/>
      <c r="B406" s="62" t="s">
        <v>463</v>
      </c>
      <c r="C406" s="62"/>
      <c r="D406" s="26">
        <v>0.09</v>
      </c>
      <c r="E406" s="27" t="s">
        <v>2</v>
      </c>
      <c r="F406" s="27" t="s">
        <v>464</v>
      </c>
      <c r="G406" s="64">
        <v>40.46</v>
      </c>
      <c r="H406" s="64"/>
      <c r="I406" s="28">
        <v>3.64</v>
      </c>
    </row>
    <row r="407" spans="1:9" ht="15.2" customHeight="1" thickBot="1" x14ac:dyDescent="0.3">
      <c r="A407" s="25"/>
      <c r="B407" s="25"/>
      <c r="C407" s="25"/>
      <c r="D407" s="26">
        <v>25</v>
      </c>
      <c r="E407" s="27" t="s">
        <v>108</v>
      </c>
      <c r="F407" s="27" t="s">
        <v>109</v>
      </c>
      <c r="G407" s="64">
        <v>144.34</v>
      </c>
      <c r="H407" s="64"/>
      <c r="I407" s="28">
        <v>36.090000000000003</v>
      </c>
    </row>
    <row r="408" spans="1:9" ht="15.4" customHeight="1" thickBot="1" x14ac:dyDescent="0.3">
      <c r="A408" s="25"/>
      <c r="B408" s="25"/>
      <c r="C408" s="25"/>
      <c r="D408" s="25"/>
      <c r="E408" s="25"/>
      <c r="F408" s="65" t="s">
        <v>117</v>
      </c>
      <c r="G408" s="65"/>
      <c r="H408" s="66">
        <v>180.43</v>
      </c>
      <c r="I408" s="66"/>
    </row>
    <row r="409" spans="1:9" ht="15.4" customHeight="1" thickBot="1" x14ac:dyDescent="0.3">
      <c r="A409" s="62" t="s">
        <v>465</v>
      </c>
      <c r="B409" s="62"/>
      <c r="C409" s="24" t="s">
        <v>43</v>
      </c>
      <c r="D409" s="63" t="s">
        <v>297</v>
      </c>
      <c r="E409" s="63"/>
      <c r="F409" s="63"/>
      <c r="G409" s="63"/>
      <c r="H409" s="63"/>
      <c r="I409" s="25"/>
    </row>
    <row r="410" spans="1:9" ht="15.2" customHeight="1" thickBot="1" x14ac:dyDescent="0.3">
      <c r="A410" s="25"/>
      <c r="B410" s="62" t="s">
        <v>143</v>
      </c>
      <c r="C410" s="62"/>
      <c r="D410" s="26">
        <v>1.3</v>
      </c>
      <c r="E410" s="27" t="s">
        <v>10</v>
      </c>
      <c r="F410" s="27" t="s">
        <v>144</v>
      </c>
      <c r="G410" s="64">
        <v>112.5</v>
      </c>
      <c r="H410" s="64"/>
      <c r="I410" s="28">
        <v>146.25</v>
      </c>
    </row>
    <row r="411" spans="1:9" ht="21.4" customHeight="1" thickBot="1" x14ac:dyDescent="0.3">
      <c r="A411" s="25"/>
      <c r="B411" s="62" t="s">
        <v>235</v>
      </c>
      <c r="C411" s="62"/>
      <c r="D411" s="26">
        <v>7.8</v>
      </c>
      <c r="E411" s="27" t="s">
        <v>10</v>
      </c>
      <c r="F411" s="27" t="s">
        <v>236</v>
      </c>
      <c r="G411" s="64">
        <v>89.36</v>
      </c>
      <c r="H411" s="64"/>
      <c r="I411" s="28">
        <v>697.01</v>
      </c>
    </row>
    <row r="412" spans="1:9" ht="21.4" customHeight="1" thickBot="1" x14ac:dyDescent="0.3">
      <c r="A412" s="25"/>
      <c r="B412" s="62" t="s">
        <v>151</v>
      </c>
      <c r="C412" s="62"/>
      <c r="D412" s="26">
        <v>6</v>
      </c>
      <c r="E412" s="27" t="s">
        <v>10</v>
      </c>
      <c r="F412" s="27" t="s">
        <v>45</v>
      </c>
      <c r="G412" s="64">
        <v>43.08</v>
      </c>
      <c r="H412" s="64"/>
      <c r="I412" s="28">
        <v>258.48</v>
      </c>
    </row>
    <row r="413" spans="1:9" ht="21.4" customHeight="1" thickBot="1" x14ac:dyDescent="0.3">
      <c r="A413" s="25"/>
      <c r="B413" s="62" t="s">
        <v>152</v>
      </c>
      <c r="C413" s="62"/>
      <c r="D413" s="26">
        <v>0.23</v>
      </c>
      <c r="E413" s="27" t="s">
        <v>10</v>
      </c>
      <c r="F413" s="27" t="s">
        <v>153</v>
      </c>
      <c r="G413" s="64">
        <v>449.4</v>
      </c>
      <c r="H413" s="64"/>
      <c r="I413" s="28">
        <v>103.36</v>
      </c>
    </row>
    <row r="414" spans="1:9" ht="21.4" customHeight="1" thickBot="1" x14ac:dyDescent="0.3">
      <c r="A414" s="25"/>
      <c r="B414" s="62" t="s">
        <v>250</v>
      </c>
      <c r="C414" s="62"/>
      <c r="D414" s="26">
        <v>0.05</v>
      </c>
      <c r="E414" s="27" t="s">
        <v>10</v>
      </c>
      <c r="F414" s="27" t="s">
        <v>251</v>
      </c>
      <c r="G414" s="64">
        <v>1004.78</v>
      </c>
      <c r="H414" s="64"/>
      <c r="I414" s="28">
        <v>50.24</v>
      </c>
    </row>
    <row r="415" spans="1:9" ht="15.2" customHeight="1" thickBot="1" x14ac:dyDescent="0.3">
      <c r="A415" s="25"/>
      <c r="B415" s="62" t="s">
        <v>466</v>
      </c>
      <c r="C415" s="62"/>
      <c r="D415" s="26">
        <v>0.15</v>
      </c>
      <c r="E415" s="27" t="s">
        <v>10</v>
      </c>
      <c r="F415" s="27" t="s">
        <v>467</v>
      </c>
      <c r="G415" s="64">
        <v>2732.69</v>
      </c>
      <c r="H415" s="64"/>
      <c r="I415" s="28">
        <v>409.9</v>
      </c>
    </row>
    <row r="416" spans="1:9" ht="15.2" customHeight="1" thickBot="1" x14ac:dyDescent="0.3">
      <c r="A416" s="25"/>
      <c r="B416" s="62" t="s">
        <v>238</v>
      </c>
      <c r="C416" s="62"/>
      <c r="D416" s="26">
        <v>8.4</v>
      </c>
      <c r="E416" s="27" t="s">
        <v>2</v>
      </c>
      <c r="F416" s="27" t="s">
        <v>18</v>
      </c>
      <c r="G416" s="64">
        <v>55.81</v>
      </c>
      <c r="H416" s="64"/>
      <c r="I416" s="28">
        <v>468.8</v>
      </c>
    </row>
    <row r="417" spans="1:9" ht="15.2" customHeight="1" thickBot="1" x14ac:dyDescent="0.3">
      <c r="A417" s="25"/>
      <c r="B417" s="25"/>
      <c r="C417" s="25"/>
      <c r="D417" s="26">
        <v>25</v>
      </c>
      <c r="E417" s="27" t="s">
        <v>108</v>
      </c>
      <c r="F417" s="27" t="s">
        <v>109</v>
      </c>
      <c r="G417" s="64">
        <v>2134.04</v>
      </c>
      <c r="H417" s="64"/>
      <c r="I417" s="28">
        <v>533.51</v>
      </c>
    </row>
    <row r="418" spans="1:9" ht="15.4" customHeight="1" thickBot="1" x14ac:dyDescent="0.3">
      <c r="A418" s="25"/>
      <c r="B418" s="25"/>
      <c r="C418" s="25"/>
      <c r="D418" s="25"/>
      <c r="E418" s="25"/>
      <c r="F418" s="65" t="s">
        <v>117</v>
      </c>
      <c r="G418" s="65"/>
      <c r="H418" s="66">
        <v>2667.55</v>
      </c>
      <c r="I418" s="66"/>
    </row>
    <row r="419" spans="1:9" ht="15.4" customHeight="1" thickBot="1" x14ac:dyDescent="0.3">
      <c r="A419" s="62" t="s">
        <v>468</v>
      </c>
      <c r="B419" s="62"/>
      <c r="C419" s="24" t="s">
        <v>20</v>
      </c>
      <c r="D419" s="63" t="s">
        <v>84</v>
      </c>
      <c r="E419" s="63"/>
      <c r="F419" s="63"/>
      <c r="G419" s="63"/>
      <c r="H419" s="63"/>
      <c r="I419" s="25"/>
    </row>
    <row r="420" spans="1:9" ht="15.2" customHeight="1" thickBot="1" x14ac:dyDescent="0.3">
      <c r="A420" s="25"/>
      <c r="B420" s="62" t="s">
        <v>434</v>
      </c>
      <c r="C420" s="62"/>
      <c r="D420" s="26">
        <v>0.01</v>
      </c>
      <c r="E420" s="27" t="s">
        <v>167</v>
      </c>
      <c r="F420" s="27" t="s">
        <v>435</v>
      </c>
      <c r="G420" s="64">
        <v>37.25</v>
      </c>
      <c r="H420" s="64"/>
      <c r="I420" s="28">
        <v>0.37</v>
      </c>
    </row>
    <row r="421" spans="1:9" ht="15.2" customHeight="1" thickBot="1" x14ac:dyDescent="0.3">
      <c r="A421" s="25"/>
      <c r="B421" s="62" t="s">
        <v>436</v>
      </c>
      <c r="C421" s="62"/>
      <c r="D421" s="26">
        <v>0.18</v>
      </c>
      <c r="E421" s="27" t="s">
        <v>437</v>
      </c>
      <c r="F421" s="27" t="s">
        <v>438</v>
      </c>
      <c r="G421" s="64">
        <v>5.92</v>
      </c>
      <c r="H421" s="64"/>
      <c r="I421" s="28">
        <v>1.07</v>
      </c>
    </row>
    <row r="422" spans="1:9" ht="15.2" customHeight="1" thickBot="1" x14ac:dyDescent="0.3">
      <c r="A422" s="25"/>
      <c r="B422" s="62" t="s">
        <v>469</v>
      </c>
      <c r="C422" s="62"/>
      <c r="D422" s="26">
        <v>1.05</v>
      </c>
      <c r="E422" s="27" t="s">
        <v>20</v>
      </c>
      <c r="F422" s="27" t="s">
        <v>84</v>
      </c>
      <c r="G422" s="64">
        <v>8.35</v>
      </c>
      <c r="H422" s="64"/>
      <c r="I422" s="28">
        <v>8.77</v>
      </c>
    </row>
    <row r="423" spans="1:9" ht="30.6" customHeight="1" thickBot="1" x14ac:dyDescent="0.3">
      <c r="A423" s="25"/>
      <c r="B423" s="62" t="s">
        <v>248</v>
      </c>
      <c r="C423" s="62"/>
      <c r="D423" s="26">
        <v>0.45</v>
      </c>
      <c r="E423" s="27" t="s">
        <v>104</v>
      </c>
      <c r="F423" s="27" t="s">
        <v>249</v>
      </c>
      <c r="G423" s="64">
        <v>14.01</v>
      </c>
      <c r="H423" s="64"/>
      <c r="I423" s="28">
        <v>6.3</v>
      </c>
    </row>
    <row r="424" spans="1:9" ht="30.6" customHeight="1" thickBot="1" x14ac:dyDescent="0.3">
      <c r="A424" s="25"/>
      <c r="B424" s="62" t="s">
        <v>242</v>
      </c>
      <c r="C424" s="62"/>
      <c r="D424" s="26">
        <v>0.45</v>
      </c>
      <c r="E424" s="27" t="s">
        <v>104</v>
      </c>
      <c r="F424" s="27" t="s">
        <v>243</v>
      </c>
      <c r="G424" s="64">
        <v>17.61</v>
      </c>
      <c r="H424" s="64"/>
      <c r="I424" s="28">
        <v>7.92</v>
      </c>
    </row>
    <row r="425" spans="1:9" ht="15.2" customHeight="1" thickBot="1" x14ac:dyDescent="0.3">
      <c r="A425" s="25"/>
      <c r="B425" s="25"/>
      <c r="C425" s="25"/>
      <c r="D425" s="26">
        <v>25</v>
      </c>
      <c r="E425" s="27" t="s">
        <v>108</v>
      </c>
      <c r="F425" s="27" t="s">
        <v>109</v>
      </c>
      <c r="G425" s="64">
        <v>24.43</v>
      </c>
      <c r="H425" s="64"/>
      <c r="I425" s="28">
        <v>6.11</v>
      </c>
    </row>
    <row r="426" spans="1:9" ht="15.4" customHeight="1" x14ac:dyDescent="0.25">
      <c r="A426" s="25"/>
      <c r="B426" s="25"/>
      <c r="C426" s="25"/>
      <c r="D426" s="25"/>
      <c r="E426" s="25"/>
      <c r="F426" s="65" t="s">
        <v>166</v>
      </c>
      <c r="G426" s="65"/>
      <c r="H426" s="66">
        <v>30.54</v>
      </c>
      <c r="I426" s="66"/>
    </row>
    <row r="427" spans="1:9" ht="17.649999999999999" customHeight="1" x14ac:dyDescent="0.25">
      <c r="A427" s="23"/>
      <c r="B427" s="23"/>
      <c r="C427" s="23"/>
      <c r="D427" s="67" t="s">
        <v>470</v>
      </c>
      <c r="E427" s="67"/>
      <c r="F427" s="67"/>
      <c r="G427" s="67"/>
      <c r="H427" s="67"/>
      <c r="I427" s="23"/>
    </row>
    <row r="428" spans="1:9" ht="15.4" customHeight="1" x14ac:dyDescent="0.25">
      <c r="A428" s="62" t="s">
        <v>471</v>
      </c>
      <c r="B428" s="62"/>
      <c r="C428" s="24" t="s">
        <v>43</v>
      </c>
      <c r="D428" s="63" t="s">
        <v>299</v>
      </c>
      <c r="E428" s="63"/>
      <c r="F428" s="63"/>
      <c r="G428" s="63"/>
      <c r="H428" s="63"/>
      <c r="I428" s="25"/>
    </row>
    <row r="429" spans="1:9" ht="15.2" customHeight="1" thickBot="1" x14ac:dyDescent="0.3">
      <c r="A429" s="25"/>
      <c r="B429" s="62" t="s">
        <v>434</v>
      </c>
      <c r="C429" s="62"/>
      <c r="D429" s="26">
        <v>1E-3</v>
      </c>
      <c r="E429" s="27" t="s">
        <v>167</v>
      </c>
      <c r="F429" s="27" t="s">
        <v>435</v>
      </c>
      <c r="G429" s="64">
        <v>37.25</v>
      </c>
      <c r="H429" s="64"/>
      <c r="I429" s="28">
        <v>0.04</v>
      </c>
    </row>
    <row r="430" spans="1:9" ht="15.2" customHeight="1" thickBot="1" x14ac:dyDescent="0.3">
      <c r="A430" s="25"/>
      <c r="B430" s="62" t="s">
        <v>436</v>
      </c>
      <c r="C430" s="62"/>
      <c r="D430" s="26">
        <v>8.9999999999999993E-3</v>
      </c>
      <c r="E430" s="27" t="s">
        <v>437</v>
      </c>
      <c r="F430" s="27" t="s">
        <v>438</v>
      </c>
      <c r="G430" s="64">
        <v>5.92</v>
      </c>
      <c r="H430" s="64"/>
      <c r="I430" s="28">
        <v>0.05</v>
      </c>
    </row>
    <row r="431" spans="1:9" ht="15.2" customHeight="1" thickBot="1" x14ac:dyDescent="0.3">
      <c r="A431" s="25"/>
      <c r="B431" s="62" t="s">
        <v>472</v>
      </c>
      <c r="C431" s="62"/>
      <c r="D431" s="26">
        <v>2</v>
      </c>
      <c r="E431" s="27" t="s">
        <v>43</v>
      </c>
      <c r="F431" s="27" t="s">
        <v>473</v>
      </c>
      <c r="G431" s="64">
        <v>3.07</v>
      </c>
      <c r="H431" s="64"/>
      <c r="I431" s="28">
        <v>6.14</v>
      </c>
    </row>
    <row r="432" spans="1:9" ht="15.2" customHeight="1" thickBot="1" x14ac:dyDescent="0.3">
      <c r="A432" s="25"/>
      <c r="B432" s="62" t="s">
        <v>241</v>
      </c>
      <c r="C432" s="62"/>
      <c r="D432" s="26">
        <v>1</v>
      </c>
      <c r="E432" s="27" t="s">
        <v>43</v>
      </c>
      <c r="F432" s="27" t="s">
        <v>34</v>
      </c>
      <c r="G432" s="64">
        <v>26.5</v>
      </c>
      <c r="H432" s="64"/>
      <c r="I432" s="28">
        <v>26.5</v>
      </c>
    </row>
    <row r="433" spans="1:9" ht="15.2" customHeight="1" thickBot="1" x14ac:dyDescent="0.3">
      <c r="A433" s="25"/>
      <c r="B433" s="62" t="s">
        <v>474</v>
      </c>
      <c r="C433" s="62"/>
      <c r="D433" s="26">
        <v>1</v>
      </c>
      <c r="E433" s="27" t="s">
        <v>43</v>
      </c>
      <c r="F433" s="27" t="s">
        <v>475</v>
      </c>
      <c r="G433" s="64">
        <v>266.63</v>
      </c>
      <c r="H433" s="64"/>
      <c r="I433" s="28">
        <v>266.63</v>
      </c>
    </row>
    <row r="434" spans="1:9" ht="15.2" customHeight="1" thickBot="1" x14ac:dyDescent="0.3">
      <c r="A434" s="25"/>
      <c r="B434" s="62" t="s">
        <v>476</v>
      </c>
      <c r="C434" s="62"/>
      <c r="D434" s="26">
        <v>1</v>
      </c>
      <c r="E434" s="27" t="s">
        <v>43</v>
      </c>
      <c r="F434" s="27" t="s">
        <v>477</v>
      </c>
      <c r="G434" s="64">
        <v>28.3</v>
      </c>
      <c r="H434" s="64"/>
      <c r="I434" s="28">
        <v>28.3</v>
      </c>
    </row>
    <row r="435" spans="1:9" ht="15.2" customHeight="1" thickBot="1" x14ac:dyDescent="0.3">
      <c r="A435" s="25"/>
      <c r="B435" s="62" t="s">
        <v>478</v>
      </c>
      <c r="C435" s="62"/>
      <c r="D435" s="26">
        <v>1</v>
      </c>
      <c r="E435" s="27" t="s">
        <v>43</v>
      </c>
      <c r="F435" s="27" t="s">
        <v>479</v>
      </c>
      <c r="G435" s="64">
        <v>2.34</v>
      </c>
      <c r="H435" s="64"/>
      <c r="I435" s="28">
        <v>2.34</v>
      </c>
    </row>
    <row r="436" spans="1:9" ht="15.2" customHeight="1" thickBot="1" x14ac:dyDescent="0.3">
      <c r="A436" s="25"/>
      <c r="B436" s="62" t="s">
        <v>480</v>
      </c>
      <c r="C436" s="62"/>
      <c r="D436" s="26">
        <v>1</v>
      </c>
      <c r="E436" s="27" t="s">
        <v>43</v>
      </c>
      <c r="F436" s="27" t="s">
        <v>481</v>
      </c>
      <c r="G436" s="64">
        <v>1.2</v>
      </c>
      <c r="H436" s="64"/>
      <c r="I436" s="28">
        <v>1.2</v>
      </c>
    </row>
    <row r="437" spans="1:9" ht="30.6" customHeight="1" thickBot="1" x14ac:dyDescent="0.3">
      <c r="A437" s="25"/>
      <c r="B437" s="62" t="s">
        <v>248</v>
      </c>
      <c r="C437" s="62"/>
      <c r="D437" s="26">
        <v>4.2</v>
      </c>
      <c r="E437" s="27" t="s">
        <v>104</v>
      </c>
      <c r="F437" s="27" t="s">
        <v>249</v>
      </c>
      <c r="G437" s="64">
        <v>14.01</v>
      </c>
      <c r="H437" s="64"/>
      <c r="I437" s="28">
        <v>58.84</v>
      </c>
    </row>
    <row r="438" spans="1:9" ht="30.6" customHeight="1" thickBot="1" x14ac:dyDescent="0.3">
      <c r="A438" s="25"/>
      <c r="B438" s="62" t="s">
        <v>242</v>
      </c>
      <c r="C438" s="62"/>
      <c r="D438" s="26">
        <v>4.2</v>
      </c>
      <c r="E438" s="27" t="s">
        <v>104</v>
      </c>
      <c r="F438" s="27" t="s">
        <v>243</v>
      </c>
      <c r="G438" s="64">
        <v>17.61</v>
      </c>
      <c r="H438" s="64"/>
      <c r="I438" s="28">
        <v>73.959999999999994</v>
      </c>
    </row>
    <row r="439" spans="1:9" ht="15.2" customHeight="1" thickBot="1" x14ac:dyDescent="0.3">
      <c r="A439" s="25"/>
      <c r="B439" s="25"/>
      <c r="C439" s="25"/>
      <c r="D439" s="26">
        <v>25</v>
      </c>
      <c r="E439" s="27" t="s">
        <v>108</v>
      </c>
      <c r="F439" s="27" t="s">
        <v>109</v>
      </c>
      <c r="G439" s="64">
        <v>464</v>
      </c>
      <c r="H439" s="64"/>
      <c r="I439" s="28">
        <v>116</v>
      </c>
    </row>
    <row r="440" spans="1:9" ht="15.4" customHeight="1" thickBot="1" x14ac:dyDescent="0.3">
      <c r="A440" s="25"/>
      <c r="B440" s="25"/>
      <c r="C440" s="25"/>
      <c r="D440" s="25"/>
      <c r="E440" s="25"/>
      <c r="F440" s="65" t="s">
        <v>117</v>
      </c>
      <c r="G440" s="65"/>
      <c r="H440" s="66">
        <v>580</v>
      </c>
      <c r="I440" s="66"/>
    </row>
    <row r="441" spans="1:9" ht="15.4" customHeight="1" thickBot="1" x14ac:dyDescent="0.3">
      <c r="A441" s="62" t="s">
        <v>482</v>
      </c>
      <c r="B441" s="62"/>
      <c r="C441" s="24" t="s">
        <v>43</v>
      </c>
      <c r="D441" s="63" t="s">
        <v>300</v>
      </c>
      <c r="E441" s="63"/>
      <c r="F441" s="63"/>
      <c r="G441" s="63"/>
      <c r="H441" s="63"/>
      <c r="I441" s="25"/>
    </row>
    <row r="442" spans="1:9" ht="15.2" customHeight="1" thickBot="1" x14ac:dyDescent="0.3">
      <c r="A442" s="25"/>
      <c r="B442" s="62" t="s">
        <v>483</v>
      </c>
      <c r="C442" s="62"/>
      <c r="D442" s="26">
        <v>1</v>
      </c>
      <c r="E442" s="27" t="s">
        <v>43</v>
      </c>
      <c r="F442" s="27" t="s">
        <v>300</v>
      </c>
      <c r="G442" s="64">
        <v>54</v>
      </c>
      <c r="H442" s="64"/>
      <c r="I442" s="28">
        <v>54</v>
      </c>
    </row>
    <row r="443" spans="1:9" ht="15.2" customHeight="1" thickBot="1" x14ac:dyDescent="0.3">
      <c r="A443" s="25"/>
      <c r="B443" s="62" t="s">
        <v>246</v>
      </c>
      <c r="C443" s="62"/>
      <c r="D443" s="26">
        <v>1.1200000000000001</v>
      </c>
      <c r="E443" s="27" t="s">
        <v>20</v>
      </c>
      <c r="F443" s="27" t="s">
        <v>247</v>
      </c>
      <c r="G443" s="64">
        <v>0.18</v>
      </c>
      <c r="H443" s="64"/>
      <c r="I443" s="28">
        <v>0.2</v>
      </c>
    </row>
    <row r="444" spans="1:9" ht="30.6" customHeight="1" thickBot="1" x14ac:dyDescent="0.3">
      <c r="A444" s="25"/>
      <c r="B444" s="62" t="s">
        <v>248</v>
      </c>
      <c r="C444" s="62"/>
      <c r="D444" s="26">
        <v>0.5</v>
      </c>
      <c r="E444" s="27" t="s">
        <v>104</v>
      </c>
      <c r="F444" s="27" t="s">
        <v>249</v>
      </c>
      <c r="G444" s="64">
        <v>14.01</v>
      </c>
      <c r="H444" s="64"/>
      <c r="I444" s="28">
        <v>7.01</v>
      </c>
    </row>
    <row r="445" spans="1:9" ht="30.6" customHeight="1" thickBot="1" x14ac:dyDescent="0.3">
      <c r="A445" s="25"/>
      <c r="B445" s="62" t="s">
        <v>242</v>
      </c>
      <c r="C445" s="62"/>
      <c r="D445" s="26">
        <v>0.5</v>
      </c>
      <c r="E445" s="27" t="s">
        <v>104</v>
      </c>
      <c r="F445" s="27" t="s">
        <v>243</v>
      </c>
      <c r="G445" s="64">
        <v>17.61</v>
      </c>
      <c r="H445" s="64"/>
      <c r="I445" s="28">
        <v>8.81</v>
      </c>
    </row>
    <row r="446" spans="1:9" ht="15.2" customHeight="1" thickBot="1" x14ac:dyDescent="0.3">
      <c r="A446" s="25"/>
      <c r="B446" s="25"/>
      <c r="C446" s="25"/>
      <c r="D446" s="26">
        <v>25</v>
      </c>
      <c r="E446" s="27" t="s">
        <v>108</v>
      </c>
      <c r="F446" s="27" t="s">
        <v>109</v>
      </c>
      <c r="G446" s="64">
        <v>70.02</v>
      </c>
      <c r="H446" s="64"/>
      <c r="I446" s="28">
        <v>17.510000000000002</v>
      </c>
    </row>
    <row r="447" spans="1:9" ht="15.4" customHeight="1" thickBot="1" x14ac:dyDescent="0.3">
      <c r="A447" s="25"/>
      <c r="B447" s="25"/>
      <c r="C447" s="25"/>
      <c r="D447" s="25"/>
      <c r="E447" s="25"/>
      <c r="F447" s="65" t="s">
        <v>117</v>
      </c>
      <c r="G447" s="65"/>
      <c r="H447" s="66">
        <v>87.53</v>
      </c>
      <c r="I447" s="66"/>
    </row>
    <row r="448" spans="1:9" ht="15.4" customHeight="1" thickBot="1" x14ac:dyDescent="0.3">
      <c r="A448" s="62" t="s">
        <v>484</v>
      </c>
      <c r="B448" s="62"/>
      <c r="C448" s="24" t="s">
        <v>43</v>
      </c>
      <c r="D448" s="63" t="s">
        <v>301</v>
      </c>
      <c r="E448" s="63"/>
      <c r="F448" s="63"/>
      <c r="G448" s="63"/>
      <c r="H448" s="63"/>
      <c r="I448" s="25"/>
    </row>
    <row r="449" spans="1:9" ht="15.2" customHeight="1" thickBot="1" x14ac:dyDescent="0.3">
      <c r="A449" s="25"/>
      <c r="B449" s="62" t="s">
        <v>485</v>
      </c>
      <c r="C449" s="62"/>
      <c r="D449" s="26">
        <v>1</v>
      </c>
      <c r="E449" s="27" t="s">
        <v>43</v>
      </c>
      <c r="F449" s="27" t="s">
        <v>486</v>
      </c>
      <c r="G449" s="64">
        <v>130.96</v>
      </c>
      <c r="H449" s="64"/>
      <c r="I449" s="28">
        <v>130.96</v>
      </c>
    </row>
    <row r="450" spans="1:9" ht="15.2" customHeight="1" thickBot="1" x14ac:dyDescent="0.3">
      <c r="A450" s="25"/>
      <c r="B450" s="62" t="s">
        <v>487</v>
      </c>
      <c r="C450" s="62"/>
      <c r="D450" s="26">
        <v>1</v>
      </c>
      <c r="E450" s="27" t="s">
        <v>43</v>
      </c>
      <c r="F450" s="27" t="s">
        <v>488</v>
      </c>
      <c r="G450" s="64">
        <v>67</v>
      </c>
      <c r="H450" s="64"/>
      <c r="I450" s="28">
        <v>67</v>
      </c>
    </row>
    <row r="451" spans="1:9" ht="15.2" customHeight="1" thickBot="1" x14ac:dyDescent="0.3">
      <c r="A451" s="25"/>
      <c r="B451" s="62" t="s">
        <v>489</v>
      </c>
      <c r="C451" s="62"/>
      <c r="D451" s="26">
        <v>1</v>
      </c>
      <c r="E451" s="27" t="s">
        <v>43</v>
      </c>
      <c r="F451" s="27" t="s">
        <v>490</v>
      </c>
      <c r="G451" s="64">
        <v>127.78</v>
      </c>
      <c r="H451" s="64"/>
      <c r="I451" s="28">
        <v>127.78</v>
      </c>
    </row>
    <row r="452" spans="1:9" ht="15.2" customHeight="1" thickBot="1" x14ac:dyDescent="0.3">
      <c r="A452" s="25"/>
      <c r="B452" s="62" t="s">
        <v>491</v>
      </c>
      <c r="C452" s="62"/>
      <c r="D452" s="26">
        <v>1</v>
      </c>
      <c r="E452" s="27" t="s">
        <v>43</v>
      </c>
      <c r="F452" s="27" t="s">
        <v>492</v>
      </c>
      <c r="G452" s="64">
        <v>17.3</v>
      </c>
      <c r="H452" s="64"/>
      <c r="I452" s="28">
        <v>17.3</v>
      </c>
    </row>
    <row r="453" spans="1:9" ht="15.2" customHeight="1" thickBot="1" x14ac:dyDescent="0.3">
      <c r="A453" s="25"/>
      <c r="B453" s="62" t="s">
        <v>246</v>
      </c>
      <c r="C453" s="62"/>
      <c r="D453" s="26">
        <v>2.88</v>
      </c>
      <c r="E453" s="27" t="s">
        <v>20</v>
      </c>
      <c r="F453" s="27" t="s">
        <v>247</v>
      </c>
      <c r="G453" s="64">
        <v>0.18</v>
      </c>
      <c r="H453" s="64"/>
      <c r="I453" s="28">
        <v>0.52</v>
      </c>
    </row>
    <row r="454" spans="1:9" ht="15.2" customHeight="1" thickBot="1" x14ac:dyDescent="0.3">
      <c r="A454" s="25"/>
      <c r="B454" s="62" t="s">
        <v>493</v>
      </c>
      <c r="C454" s="62"/>
      <c r="D454" s="26">
        <v>1</v>
      </c>
      <c r="E454" s="27" t="s">
        <v>43</v>
      </c>
      <c r="F454" s="27" t="s">
        <v>494</v>
      </c>
      <c r="G454" s="64">
        <v>26.05</v>
      </c>
      <c r="H454" s="64"/>
      <c r="I454" s="28">
        <v>26.05</v>
      </c>
    </row>
    <row r="455" spans="1:9" ht="30.6" customHeight="1" thickBot="1" x14ac:dyDescent="0.3">
      <c r="A455" s="25"/>
      <c r="B455" s="62" t="s">
        <v>248</v>
      </c>
      <c r="C455" s="62"/>
      <c r="D455" s="26">
        <v>3.8</v>
      </c>
      <c r="E455" s="27" t="s">
        <v>104</v>
      </c>
      <c r="F455" s="27" t="s">
        <v>249</v>
      </c>
      <c r="G455" s="64">
        <v>14.01</v>
      </c>
      <c r="H455" s="64"/>
      <c r="I455" s="28">
        <v>53.24</v>
      </c>
    </row>
    <row r="456" spans="1:9" ht="30.6" customHeight="1" thickBot="1" x14ac:dyDescent="0.3">
      <c r="A456" s="25"/>
      <c r="B456" s="62" t="s">
        <v>242</v>
      </c>
      <c r="C456" s="62"/>
      <c r="D456" s="26">
        <v>3.8</v>
      </c>
      <c r="E456" s="27" t="s">
        <v>104</v>
      </c>
      <c r="F456" s="27" t="s">
        <v>243</v>
      </c>
      <c r="G456" s="64">
        <v>17.61</v>
      </c>
      <c r="H456" s="64"/>
      <c r="I456" s="28">
        <v>66.92</v>
      </c>
    </row>
    <row r="457" spans="1:9" ht="15.2" customHeight="1" thickBot="1" x14ac:dyDescent="0.3">
      <c r="A457" s="25"/>
      <c r="B457" s="25"/>
      <c r="C457" s="25"/>
      <c r="D457" s="26">
        <v>25</v>
      </c>
      <c r="E457" s="27" t="s">
        <v>108</v>
      </c>
      <c r="F457" s="27" t="s">
        <v>109</v>
      </c>
      <c r="G457" s="64">
        <v>489.77</v>
      </c>
      <c r="H457" s="64"/>
      <c r="I457" s="28">
        <v>122.44</v>
      </c>
    </row>
    <row r="458" spans="1:9" ht="15.4" customHeight="1" thickBot="1" x14ac:dyDescent="0.3">
      <c r="A458" s="25"/>
      <c r="B458" s="25"/>
      <c r="C458" s="25"/>
      <c r="D458" s="25"/>
      <c r="E458" s="25"/>
      <c r="F458" s="65" t="s">
        <v>117</v>
      </c>
      <c r="G458" s="65"/>
      <c r="H458" s="66">
        <v>612.21</v>
      </c>
      <c r="I458" s="66"/>
    </row>
    <row r="459" spans="1:9" ht="15.4" customHeight="1" thickBot="1" x14ac:dyDescent="0.3">
      <c r="A459" s="62" t="s">
        <v>495</v>
      </c>
      <c r="B459" s="62"/>
      <c r="C459" s="24" t="s">
        <v>43</v>
      </c>
      <c r="D459" s="63" t="s">
        <v>302</v>
      </c>
      <c r="E459" s="63"/>
      <c r="F459" s="63"/>
      <c r="G459" s="63"/>
      <c r="H459" s="63"/>
      <c r="I459" s="25"/>
    </row>
    <row r="460" spans="1:9" ht="15.2" customHeight="1" thickBot="1" x14ac:dyDescent="0.3">
      <c r="A460" s="25"/>
      <c r="B460" s="62" t="s">
        <v>496</v>
      </c>
      <c r="C460" s="62"/>
      <c r="D460" s="26">
        <v>1</v>
      </c>
      <c r="E460" s="27" t="s">
        <v>43</v>
      </c>
      <c r="F460" s="27" t="s">
        <v>497</v>
      </c>
      <c r="G460" s="64">
        <v>12.5</v>
      </c>
      <c r="H460" s="64"/>
      <c r="I460" s="28">
        <v>12.5</v>
      </c>
    </row>
    <row r="461" spans="1:9" ht="15.2" customHeight="1" thickBot="1" x14ac:dyDescent="0.3">
      <c r="A461" s="25"/>
      <c r="B461" s="62" t="s">
        <v>140</v>
      </c>
      <c r="C461" s="62"/>
      <c r="D461" s="26">
        <v>0.02</v>
      </c>
      <c r="E461" s="27" t="s">
        <v>141</v>
      </c>
      <c r="F461" s="27" t="s">
        <v>142</v>
      </c>
      <c r="G461" s="64">
        <v>34.5</v>
      </c>
      <c r="H461" s="64"/>
      <c r="I461" s="28">
        <v>0.69</v>
      </c>
    </row>
    <row r="462" spans="1:9" ht="15.2" customHeight="1" thickBot="1" x14ac:dyDescent="0.3">
      <c r="A462" s="25"/>
      <c r="B462" s="62" t="s">
        <v>138</v>
      </c>
      <c r="C462" s="62"/>
      <c r="D462" s="26">
        <v>0.01</v>
      </c>
      <c r="E462" s="27" t="s">
        <v>10</v>
      </c>
      <c r="F462" s="27" t="s">
        <v>139</v>
      </c>
      <c r="G462" s="64">
        <v>52.58</v>
      </c>
      <c r="H462" s="64"/>
      <c r="I462" s="28">
        <v>0.53</v>
      </c>
    </row>
    <row r="463" spans="1:9" ht="21.4" customHeight="1" thickBot="1" x14ac:dyDescent="0.3">
      <c r="A463" s="25"/>
      <c r="B463" s="62" t="s">
        <v>174</v>
      </c>
      <c r="C463" s="62"/>
      <c r="D463" s="26">
        <v>1</v>
      </c>
      <c r="E463" s="27" t="s">
        <v>104</v>
      </c>
      <c r="F463" s="27" t="s">
        <v>175</v>
      </c>
      <c r="G463" s="64">
        <v>14.38</v>
      </c>
      <c r="H463" s="64"/>
      <c r="I463" s="28">
        <v>14.38</v>
      </c>
    </row>
    <row r="464" spans="1:9" ht="21.4" customHeight="1" thickBot="1" x14ac:dyDescent="0.3">
      <c r="A464" s="25"/>
      <c r="B464" s="62" t="s">
        <v>145</v>
      </c>
      <c r="C464" s="62"/>
      <c r="D464" s="26">
        <v>1</v>
      </c>
      <c r="E464" s="27" t="s">
        <v>104</v>
      </c>
      <c r="F464" s="27" t="s">
        <v>146</v>
      </c>
      <c r="G464" s="64">
        <v>18.04</v>
      </c>
      <c r="H464" s="64"/>
      <c r="I464" s="28">
        <v>18.04</v>
      </c>
    </row>
    <row r="465" spans="1:9" ht="15.2" customHeight="1" thickBot="1" x14ac:dyDescent="0.3">
      <c r="A465" s="25"/>
      <c r="B465" s="25"/>
      <c r="C465" s="25"/>
      <c r="D465" s="26">
        <v>25</v>
      </c>
      <c r="E465" s="27" t="s">
        <v>108</v>
      </c>
      <c r="F465" s="27" t="s">
        <v>109</v>
      </c>
      <c r="G465" s="64">
        <v>46.14</v>
      </c>
      <c r="H465" s="64"/>
      <c r="I465" s="28">
        <v>11.54</v>
      </c>
    </row>
    <row r="466" spans="1:9" ht="15.4" customHeight="1" thickBot="1" x14ac:dyDescent="0.3">
      <c r="A466" s="25"/>
      <c r="B466" s="25"/>
      <c r="C466" s="25"/>
      <c r="D466" s="25"/>
      <c r="E466" s="25"/>
      <c r="F466" s="65" t="s">
        <v>117</v>
      </c>
      <c r="G466" s="65"/>
      <c r="H466" s="66">
        <v>57.68</v>
      </c>
      <c r="I466" s="66"/>
    </row>
    <row r="467" spans="1:9" ht="15.4" customHeight="1" thickBot="1" x14ac:dyDescent="0.3">
      <c r="A467" s="62" t="s">
        <v>498</v>
      </c>
      <c r="B467" s="62"/>
      <c r="C467" s="24" t="s">
        <v>43</v>
      </c>
      <c r="D467" s="63" t="s">
        <v>35</v>
      </c>
      <c r="E467" s="63"/>
      <c r="F467" s="63"/>
      <c r="G467" s="63"/>
      <c r="H467" s="63"/>
      <c r="I467" s="25"/>
    </row>
    <row r="468" spans="1:9" ht="15.2" customHeight="1" thickBot="1" x14ac:dyDescent="0.3">
      <c r="A468" s="25"/>
      <c r="B468" s="62" t="s">
        <v>244</v>
      </c>
      <c r="C468" s="62"/>
      <c r="D468" s="26">
        <v>1</v>
      </c>
      <c r="E468" s="27" t="s">
        <v>43</v>
      </c>
      <c r="F468" s="27" t="s">
        <v>245</v>
      </c>
      <c r="G468" s="64">
        <v>38.74</v>
      </c>
      <c r="H468" s="64"/>
      <c r="I468" s="28">
        <v>38.74</v>
      </c>
    </row>
    <row r="469" spans="1:9" ht="21.4" customHeight="1" thickBot="1" x14ac:dyDescent="0.3">
      <c r="A469" s="25"/>
      <c r="B469" s="62" t="s">
        <v>174</v>
      </c>
      <c r="C469" s="62"/>
      <c r="D469" s="26">
        <v>0.2</v>
      </c>
      <c r="E469" s="27" t="s">
        <v>104</v>
      </c>
      <c r="F469" s="27" t="s">
        <v>175</v>
      </c>
      <c r="G469" s="64">
        <v>14.38</v>
      </c>
      <c r="H469" s="64"/>
      <c r="I469" s="28">
        <v>2.88</v>
      </c>
    </row>
    <row r="470" spans="1:9" ht="21.4" customHeight="1" thickBot="1" x14ac:dyDescent="0.3">
      <c r="A470" s="25"/>
      <c r="B470" s="62" t="s">
        <v>145</v>
      </c>
      <c r="C470" s="62"/>
      <c r="D470" s="26">
        <v>0.2</v>
      </c>
      <c r="E470" s="27" t="s">
        <v>104</v>
      </c>
      <c r="F470" s="27" t="s">
        <v>146</v>
      </c>
      <c r="G470" s="64">
        <v>18.04</v>
      </c>
      <c r="H470" s="64"/>
      <c r="I470" s="28">
        <v>3.61</v>
      </c>
    </row>
    <row r="471" spans="1:9" ht="15.2" customHeight="1" thickBot="1" x14ac:dyDescent="0.3">
      <c r="A471" s="25"/>
      <c r="B471" s="25"/>
      <c r="C471" s="25"/>
      <c r="D471" s="26">
        <v>25</v>
      </c>
      <c r="E471" s="27" t="s">
        <v>108</v>
      </c>
      <c r="F471" s="27" t="s">
        <v>109</v>
      </c>
      <c r="G471" s="64">
        <v>45.23</v>
      </c>
      <c r="H471" s="64"/>
      <c r="I471" s="28">
        <v>11.31</v>
      </c>
    </row>
    <row r="472" spans="1:9" ht="15.4" customHeight="1" thickBot="1" x14ac:dyDescent="0.3">
      <c r="A472" s="25"/>
      <c r="B472" s="25"/>
      <c r="C472" s="25"/>
      <c r="D472" s="25"/>
      <c r="E472" s="25"/>
      <c r="F472" s="65" t="s">
        <v>117</v>
      </c>
      <c r="G472" s="65"/>
      <c r="H472" s="66">
        <v>56.54</v>
      </c>
      <c r="I472" s="66"/>
    </row>
    <row r="473" spans="1:9" ht="15.4" customHeight="1" thickBot="1" x14ac:dyDescent="0.3">
      <c r="A473" s="62" t="s">
        <v>499</v>
      </c>
      <c r="B473" s="62"/>
      <c r="C473" s="24" t="s">
        <v>43</v>
      </c>
      <c r="D473" s="63" t="s">
        <v>304</v>
      </c>
      <c r="E473" s="63"/>
      <c r="F473" s="63"/>
      <c r="G473" s="63"/>
      <c r="H473" s="63"/>
      <c r="I473" s="25"/>
    </row>
    <row r="474" spans="1:9" ht="15.2" customHeight="1" thickBot="1" x14ac:dyDescent="0.3">
      <c r="A474" s="25"/>
      <c r="B474" s="62" t="s">
        <v>500</v>
      </c>
      <c r="C474" s="62"/>
      <c r="D474" s="26">
        <v>1</v>
      </c>
      <c r="E474" s="27" t="s">
        <v>43</v>
      </c>
      <c r="F474" s="27" t="s">
        <v>304</v>
      </c>
      <c r="G474" s="64">
        <v>34.97</v>
      </c>
      <c r="H474" s="64"/>
      <c r="I474" s="28">
        <v>34.97</v>
      </c>
    </row>
    <row r="475" spans="1:9" ht="21.4" customHeight="1" thickBot="1" x14ac:dyDescent="0.3">
      <c r="A475" s="25"/>
      <c r="B475" s="62" t="s">
        <v>174</v>
      </c>
      <c r="C475" s="62"/>
      <c r="D475" s="26">
        <v>0.2</v>
      </c>
      <c r="E475" s="27" t="s">
        <v>104</v>
      </c>
      <c r="F475" s="27" t="s">
        <v>175</v>
      </c>
      <c r="G475" s="64">
        <v>14.38</v>
      </c>
      <c r="H475" s="64"/>
      <c r="I475" s="28">
        <v>2.88</v>
      </c>
    </row>
    <row r="476" spans="1:9" ht="21.4" customHeight="1" thickBot="1" x14ac:dyDescent="0.3">
      <c r="A476" s="25"/>
      <c r="B476" s="62" t="s">
        <v>145</v>
      </c>
      <c r="C476" s="62"/>
      <c r="D476" s="26">
        <v>0.2</v>
      </c>
      <c r="E476" s="27" t="s">
        <v>104</v>
      </c>
      <c r="F476" s="27" t="s">
        <v>146</v>
      </c>
      <c r="G476" s="64">
        <v>18.04</v>
      </c>
      <c r="H476" s="64"/>
      <c r="I476" s="28">
        <v>3.61</v>
      </c>
    </row>
    <row r="477" spans="1:9" ht="15.2" customHeight="1" thickBot="1" x14ac:dyDescent="0.3">
      <c r="A477" s="25"/>
      <c r="B477" s="25"/>
      <c r="C477" s="25"/>
      <c r="D477" s="26">
        <v>25</v>
      </c>
      <c r="E477" s="27" t="s">
        <v>108</v>
      </c>
      <c r="F477" s="27" t="s">
        <v>109</v>
      </c>
      <c r="G477" s="64">
        <v>41.46</v>
      </c>
      <c r="H477" s="64"/>
      <c r="I477" s="28">
        <v>10.37</v>
      </c>
    </row>
    <row r="478" spans="1:9" ht="15.4" customHeight="1" x14ac:dyDescent="0.25">
      <c r="A478" s="25"/>
      <c r="B478" s="25"/>
      <c r="C478" s="25"/>
      <c r="D478" s="25"/>
      <c r="E478" s="25"/>
      <c r="F478" s="65" t="s">
        <v>117</v>
      </c>
      <c r="G478" s="65"/>
      <c r="H478" s="66">
        <v>51.83</v>
      </c>
      <c r="I478" s="66"/>
    </row>
    <row r="479" spans="1:9" ht="17.649999999999999" customHeight="1" x14ac:dyDescent="0.25">
      <c r="A479" s="23"/>
      <c r="B479" s="23"/>
      <c r="C479" s="23"/>
      <c r="D479" s="67" t="s">
        <v>501</v>
      </c>
      <c r="E479" s="67"/>
      <c r="F479" s="67"/>
      <c r="G479" s="67"/>
      <c r="H479" s="67"/>
      <c r="I479" s="23"/>
    </row>
    <row r="480" spans="1:9" ht="15.4" customHeight="1" x14ac:dyDescent="0.25">
      <c r="A480" s="62" t="s">
        <v>502</v>
      </c>
      <c r="B480" s="62"/>
      <c r="C480" s="24" t="s">
        <v>2</v>
      </c>
      <c r="D480" s="63" t="s">
        <v>37</v>
      </c>
      <c r="E480" s="63"/>
      <c r="F480" s="63"/>
      <c r="G480" s="63"/>
      <c r="H480" s="63"/>
      <c r="I480" s="25"/>
    </row>
    <row r="481" spans="1:9" ht="21.4" customHeight="1" thickBot="1" x14ac:dyDescent="0.3">
      <c r="A481" s="25"/>
      <c r="B481" s="62" t="s">
        <v>106</v>
      </c>
      <c r="C481" s="62"/>
      <c r="D481" s="26">
        <v>0.4</v>
      </c>
      <c r="E481" s="27" t="s">
        <v>104</v>
      </c>
      <c r="F481" s="27" t="s">
        <v>107</v>
      </c>
      <c r="G481" s="64">
        <v>14.36</v>
      </c>
      <c r="H481" s="64"/>
      <c r="I481" s="28">
        <v>5.74</v>
      </c>
    </row>
    <row r="482" spans="1:9" ht="15.2" customHeight="1" thickBot="1" x14ac:dyDescent="0.3">
      <c r="A482" s="25"/>
      <c r="B482" s="25"/>
      <c r="C482" s="25"/>
      <c r="D482" s="26">
        <v>25</v>
      </c>
      <c r="E482" s="27" t="s">
        <v>108</v>
      </c>
      <c r="F482" s="27" t="s">
        <v>109</v>
      </c>
      <c r="G482" s="64">
        <v>5.74</v>
      </c>
      <c r="H482" s="64"/>
      <c r="I482" s="28">
        <v>1.44</v>
      </c>
    </row>
    <row r="483" spans="1:9" ht="15.4" customHeight="1" x14ac:dyDescent="0.25">
      <c r="A483" s="25"/>
      <c r="B483" s="25"/>
      <c r="C483" s="25"/>
      <c r="D483" s="25"/>
      <c r="E483" s="25"/>
      <c r="F483" s="65" t="s">
        <v>110</v>
      </c>
      <c r="G483" s="65"/>
      <c r="H483" s="66">
        <v>7.18</v>
      </c>
      <c r="I483" s="66"/>
    </row>
  </sheetData>
  <mergeCells count="880">
    <mergeCell ref="B18:C18"/>
    <mergeCell ref="G18:H18"/>
    <mergeCell ref="D6:H6"/>
    <mergeCell ref="A7:B7"/>
    <mergeCell ref="D7:H7"/>
    <mergeCell ref="B8:C8"/>
    <mergeCell ref="G8:H8"/>
    <mergeCell ref="B12:C12"/>
    <mergeCell ref="G12:H12"/>
    <mergeCell ref="B13:C13"/>
    <mergeCell ref="G13:H13"/>
    <mergeCell ref="B15:C15"/>
    <mergeCell ref="G15:H15"/>
    <mergeCell ref="B16:C16"/>
    <mergeCell ref="G16:H16"/>
    <mergeCell ref="B17:C17"/>
    <mergeCell ref="G17:H17"/>
    <mergeCell ref="B14:C14"/>
    <mergeCell ref="G14:H14"/>
    <mergeCell ref="B9:C9"/>
    <mergeCell ref="G9:H9"/>
    <mergeCell ref="B10:C10"/>
    <mergeCell ref="G10:H10"/>
    <mergeCell ref="B11:C11"/>
    <mergeCell ref="G11:H11"/>
    <mergeCell ref="B21:C21"/>
    <mergeCell ref="G21:H21"/>
    <mergeCell ref="B22:C22"/>
    <mergeCell ref="G22:H22"/>
    <mergeCell ref="B23:C23"/>
    <mergeCell ref="G23:H23"/>
    <mergeCell ref="B19:C19"/>
    <mergeCell ref="G19:H19"/>
    <mergeCell ref="B20:C20"/>
    <mergeCell ref="G20:H20"/>
    <mergeCell ref="B27:C27"/>
    <mergeCell ref="G27:H27"/>
    <mergeCell ref="B28:C28"/>
    <mergeCell ref="G28:H28"/>
    <mergeCell ref="B29:C29"/>
    <mergeCell ref="G29:H29"/>
    <mergeCell ref="B24:C24"/>
    <mergeCell ref="G24:H24"/>
    <mergeCell ref="B25:C25"/>
    <mergeCell ref="G25:H25"/>
    <mergeCell ref="B26:C26"/>
    <mergeCell ref="G26:H26"/>
    <mergeCell ref="B33:C33"/>
    <mergeCell ref="G33:H33"/>
    <mergeCell ref="B34:C34"/>
    <mergeCell ref="G34:H34"/>
    <mergeCell ref="B35:C35"/>
    <mergeCell ref="G35:H35"/>
    <mergeCell ref="B30:C30"/>
    <mergeCell ref="G30:H30"/>
    <mergeCell ref="B31:C31"/>
    <mergeCell ref="G31:H31"/>
    <mergeCell ref="B32:C32"/>
    <mergeCell ref="G32:H32"/>
    <mergeCell ref="G40:H40"/>
    <mergeCell ref="F41:G41"/>
    <mergeCell ref="H41:I41"/>
    <mergeCell ref="A42:B42"/>
    <mergeCell ref="D42:H42"/>
    <mergeCell ref="B43:C43"/>
    <mergeCell ref="G43:H43"/>
    <mergeCell ref="G36:H36"/>
    <mergeCell ref="F37:G37"/>
    <mergeCell ref="H37:I37"/>
    <mergeCell ref="A38:B38"/>
    <mergeCell ref="D38:H38"/>
    <mergeCell ref="B39:C39"/>
    <mergeCell ref="G39:H39"/>
    <mergeCell ref="B47:C47"/>
    <mergeCell ref="G47:H47"/>
    <mergeCell ref="B48:C48"/>
    <mergeCell ref="G48:H48"/>
    <mergeCell ref="B49:C49"/>
    <mergeCell ref="G49:H49"/>
    <mergeCell ref="B44:C44"/>
    <mergeCell ref="G44:H44"/>
    <mergeCell ref="B45:C45"/>
    <mergeCell ref="G45:H45"/>
    <mergeCell ref="B46:C46"/>
    <mergeCell ref="G46:H46"/>
    <mergeCell ref="B54:C54"/>
    <mergeCell ref="G54:H54"/>
    <mergeCell ref="B55:C55"/>
    <mergeCell ref="G55:H55"/>
    <mergeCell ref="B56:C56"/>
    <mergeCell ref="G56:H56"/>
    <mergeCell ref="G50:H50"/>
    <mergeCell ref="F51:G51"/>
    <mergeCell ref="H51:I51"/>
    <mergeCell ref="A52:B52"/>
    <mergeCell ref="D52:H52"/>
    <mergeCell ref="B53:C53"/>
    <mergeCell ref="G53:H53"/>
    <mergeCell ref="A61:B61"/>
    <mergeCell ref="D61:H61"/>
    <mergeCell ref="B62:C62"/>
    <mergeCell ref="G62:H62"/>
    <mergeCell ref="B63:C63"/>
    <mergeCell ref="G63:H63"/>
    <mergeCell ref="B57:C57"/>
    <mergeCell ref="G57:H57"/>
    <mergeCell ref="G58:H58"/>
    <mergeCell ref="F59:G59"/>
    <mergeCell ref="H59:I59"/>
    <mergeCell ref="D60:H60"/>
    <mergeCell ref="B68:C68"/>
    <mergeCell ref="G68:H68"/>
    <mergeCell ref="G69:H69"/>
    <mergeCell ref="F70:G70"/>
    <mergeCell ref="H70:I70"/>
    <mergeCell ref="D71:H71"/>
    <mergeCell ref="B64:C64"/>
    <mergeCell ref="G64:H64"/>
    <mergeCell ref="G65:H65"/>
    <mergeCell ref="F66:G66"/>
    <mergeCell ref="H66:I66"/>
    <mergeCell ref="A67:B67"/>
    <mergeCell ref="D67:H67"/>
    <mergeCell ref="B75:C75"/>
    <mergeCell ref="G75:H75"/>
    <mergeCell ref="B76:C76"/>
    <mergeCell ref="G76:H76"/>
    <mergeCell ref="G77:H77"/>
    <mergeCell ref="F78:G78"/>
    <mergeCell ref="H78:I78"/>
    <mergeCell ref="A72:B72"/>
    <mergeCell ref="D72:H72"/>
    <mergeCell ref="B73:C73"/>
    <mergeCell ref="G73:H73"/>
    <mergeCell ref="B74:C74"/>
    <mergeCell ref="G74:H74"/>
    <mergeCell ref="B82:C82"/>
    <mergeCell ref="G82:H82"/>
    <mergeCell ref="B83:C83"/>
    <mergeCell ref="G83:H83"/>
    <mergeCell ref="G84:H84"/>
    <mergeCell ref="F85:G85"/>
    <mergeCell ref="H85:I85"/>
    <mergeCell ref="A79:B79"/>
    <mergeCell ref="D79:H79"/>
    <mergeCell ref="B80:C80"/>
    <mergeCell ref="G80:H80"/>
    <mergeCell ref="B81:C81"/>
    <mergeCell ref="G81:H81"/>
    <mergeCell ref="B90:C90"/>
    <mergeCell ref="G90:H90"/>
    <mergeCell ref="B91:C91"/>
    <mergeCell ref="G91:H91"/>
    <mergeCell ref="B92:C92"/>
    <mergeCell ref="G92:H92"/>
    <mergeCell ref="D86:H86"/>
    <mergeCell ref="D87:H87"/>
    <mergeCell ref="A88:B88"/>
    <mergeCell ref="D88:H88"/>
    <mergeCell ref="B89:C89"/>
    <mergeCell ref="G89:H89"/>
    <mergeCell ref="B97:C97"/>
    <mergeCell ref="G97:H97"/>
    <mergeCell ref="B98:C98"/>
    <mergeCell ref="G98:H98"/>
    <mergeCell ref="G99:H99"/>
    <mergeCell ref="F100:G100"/>
    <mergeCell ref="H100:I100"/>
    <mergeCell ref="G93:H93"/>
    <mergeCell ref="F94:G94"/>
    <mergeCell ref="H94:I94"/>
    <mergeCell ref="A95:B95"/>
    <mergeCell ref="D95:H95"/>
    <mergeCell ref="B96:C96"/>
    <mergeCell ref="G96:H96"/>
    <mergeCell ref="B105:C105"/>
    <mergeCell ref="G105:H105"/>
    <mergeCell ref="B106:C106"/>
    <mergeCell ref="G106:H106"/>
    <mergeCell ref="G107:H107"/>
    <mergeCell ref="F108:G108"/>
    <mergeCell ref="H108:I108"/>
    <mergeCell ref="D101:H101"/>
    <mergeCell ref="A102:B102"/>
    <mergeCell ref="D102:H102"/>
    <mergeCell ref="B103:C103"/>
    <mergeCell ref="G103:H103"/>
    <mergeCell ref="B104:C104"/>
    <mergeCell ref="G104:H104"/>
    <mergeCell ref="B113:C113"/>
    <mergeCell ref="G113:H113"/>
    <mergeCell ref="B114:C114"/>
    <mergeCell ref="G114:H114"/>
    <mergeCell ref="G115:H115"/>
    <mergeCell ref="F116:G116"/>
    <mergeCell ref="H116:I116"/>
    <mergeCell ref="D109:H109"/>
    <mergeCell ref="A110:B110"/>
    <mergeCell ref="D110:H110"/>
    <mergeCell ref="B111:C111"/>
    <mergeCell ref="G111:H111"/>
    <mergeCell ref="B112:C112"/>
    <mergeCell ref="G112:H112"/>
    <mergeCell ref="B121:C121"/>
    <mergeCell ref="G121:H121"/>
    <mergeCell ref="B122:C122"/>
    <mergeCell ref="G122:H122"/>
    <mergeCell ref="B123:C123"/>
    <mergeCell ref="G123:H123"/>
    <mergeCell ref="D117:H117"/>
    <mergeCell ref="A118:B118"/>
    <mergeCell ref="D118:H118"/>
    <mergeCell ref="B119:C119"/>
    <mergeCell ref="G119:H119"/>
    <mergeCell ref="B120:C120"/>
    <mergeCell ref="G120:H120"/>
    <mergeCell ref="B128:C128"/>
    <mergeCell ref="G128:H128"/>
    <mergeCell ref="B129:C129"/>
    <mergeCell ref="G129:H129"/>
    <mergeCell ref="B130:C130"/>
    <mergeCell ref="G130:H130"/>
    <mergeCell ref="B124:C124"/>
    <mergeCell ref="G124:H124"/>
    <mergeCell ref="G125:H125"/>
    <mergeCell ref="F126:G126"/>
    <mergeCell ref="H126:I126"/>
    <mergeCell ref="A127:B127"/>
    <mergeCell ref="D127:H127"/>
    <mergeCell ref="B134:C134"/>
    <mergeCell ref="G134:H134"/>
    <mergeCell ref="G135:H135"/>
    <mergeCell ref="F136:G136"/>
    <mergeCell ref="H136:I136"/>
    <mergeCell ref="A137:B137"/>
    <mergeCell ref="D137:H137"/>
    <mergeCell ref="B131:C131"/>
    <mergeCell ref="G131:H131"/>
    <mergeCell ref="B132:C132"/>
    <mergeCell ref="G132:H132"/>
    <mergeCell ref="B133:C133"/>
    <mergeCell ref="G133:H133"/>
    <mergeCell ref="B141:C141"/>
    <mergeCell ref="G141:H141"/>
    <mergeCell ref="G142:H142"/>
    <mergeCell ref="F143:G143"/>
    <mergeCell ref="H143:I143"/>
    <mergeCell ref="A144:B144"/>
    <mergeCell ref="D144:H144"/>
    <mergeCell ref="B138:C138"/>
    <mergeCell ref="G138:H138"/>
    <mergeCell ref="B139:C139"/>
    <mergeCell ref="G139:H139"/>
    <mergeCell ref="B140:C140"/>
    <mergeCell ref="G140:H140"/>
    <mergeCell ref="B148:C148"/>
    <mergeCell ref="G148:H148"/>
    <mergeCell ref="B149:C149"/>
    <mergeCell ref="G149:H149"/>
    <mergeCell ref="G150:H150"/>
    <mergeCell ref="F151:G151"/>
    <mergeCell ref="H151:I151"/>
    <mergeCell ref="B145:C145"/>
    <mergeCell ref="G145:H145"/>
    <mergeCell ref="B146:C146"/>
    <mergeCell ref="G146:H146"/>
    <mergeCell ref="B147:C147"/>
    <mergeCell ref="G147:H147"/>
    <mergeCell ref="B156:C156"/>
    <mergeCell ref="G156:H156"/>
    <mergeCell ref="G157:H157"/>
    <mergeCell ref="F158:G158"/>
    <mergeCell ref="H158:I158"/>
    <mergeCell ref="D159:H159"/>
    <mergeCell ref="D152:H152"/>
    <mergeCell ref="A153:B153"/>
    <mergeCell ref="D153:H153"/>
    <mergeCell ref="B154:C154"/>
    <mergeCell ref="G154:H154"/>
    <mergeCell ref="B155:C155"/>
    <mergeCell ref="G155:H155"/>
    <mergeCell ref="B163:C163"/>
    <mergeCell ref="G163:H163"/>
    <mergeCell ref="B164:C164"/>
    <mergeCell ref="G164:H164"/>
    <mergeCell ref="B165:C165"/>
    <mergeCell ref="G165:H165"/>
    <mergeCell ref="A160:B160"/>
    <mergeCell ref="D160:H160"/>
    <mergeCell ref="B161:C161"/>
    <mergeCell ref="G161:H161"/>
    <mergeCell ref="B162:C162"/>
    <mergeCell ref="G162:H162"/>
    <mergeCell ref="B170:C170"/>
    <mergeCell ref="G170:H170"/>
    <mergeCell ref="B171:C171"/>
    <mergeCell ref="G171:H171"/>
    <mergeCell ref="B172:C172"/>
    <mergeCell ref="G172:H172"/>
    <mergeCell ref="G166:H166"/>
    <mergeCell ref="F167:G167"/>
    <mergeCell ref="H167:I167"/>
    <mergeCell ref="A168:B168"/>
    <mergeCell ref="D168:H168"/>
    <mergeCell ref="B169:C169"/>
    <mergeCell ref="G169:H169"/>
    <mergeCell ref="B177:C177"/>
    <mergeCell ref="G177:H177"/>
    <mergeCell ref="B178:C178"/>
    <mergeCell ref="G178:H178"/>
    <mergeCell ref="G179:H179"/>
    <mergeCell ref="F180:G180"/>
    <mergeCell ref="H180:I180"/>
    <mergeCell ref="B173:C173"/>
    <mergeCell ref="G173:H173"/>
    <mergeCell ref="G174:H174"/>
    <mergeCell ref="F175:G175"/>
    <mergeCell ref="H175:I175"/>
    <mergeCell ref="A176:B176"/>
    <mergeCell ref="D176:H176"/>
    <mergeCell ref="G184:H184"/>
    <mergeCell ref="F185:G185"/>
    <mergeCell ref="H185:I185"/>
    <mergeCell ref="A186:B186"/>
    <mergeCell ref="D186:H186"/>
    <mergeCell ref="B187:C187"/>
    <mergeCell ref="G187:H187"/>
    <mergeCell ref="A181:B181"/>
    <mergeCell ref="D181:H181"/>
    <mergeCell ref="B182:C182"/>
    <mergeCell ref="G182:H182"/>
    <mergeCell ref="B183:C183"/>
    <mergeCell ref="G183:H183"/>
    <mergeCell ref="B192:C192"/>
    <mergeCell ref="G192:H192"/>
    <mergeCell ref="B193:C193"/>
    <mergeCell ref="G193:H193"/>
    <mergeCell ref="B194:C194"/>
    <mergeCell ref="G194:H194"/>
    <mergeCell ref="B188:C188"/>
    <mergeCell ref="G188:H188"/>
    <mergeCell ref="G189:H189"/>
    <mergeCell ref="F190:G190"/>
    <mergeCell ref="H190:I190"/>
    <mergeCell ref="A191:B191"/>
    <mergeCell ref="D191:H191"/>
    <mergeCell ref="A199:B199"/>
    <mergeCell ref="D199:H199"/>
    <mergeCell ref="B200:C200"/>
    <mergeCell ref="G200:H200"/>
    <mergeCell ref="B201:C201"/>
    <mergeCell ref="G201:H201"/>
    <mergeCell ref="B195:C195"/>
    <mergeCell ref="G195:H195"/>
    <mergeCell ref="G196:H196"/>
    <mergeCell ref="F197:G197"/>
    <mergeCell ref="H197:I197"/>
    <mergeCell ref="D198:H198"/>
    <mergeCell ref="B206:C206"/>
    <mergeCell ref="G206:H206"/>
    <mergeCell ref="B207:C207"/>
    <mergeCell ref="G207:H207"/>
    <mergeCell ref="B208:C208"/>
    <mergeCell ref="G208:H208"/>
    <mergeCell ref="B202:C202"/>
    <mergeCell ref="G202:H202"/>
    <mergeCell ref="G203:H203"/>
    <mergeCell ref="F204:G204"/>
    <mergeCell ref="H204:I204"/>
    <mergeCell ref="A205:B205"/>
    <mergeCell ref="D205:H205"/>
    <mergeCell ref="B213:C213"/>
    <mergeCell ref="G213:H213"/>
    <mergeCell ref="B214:C214"/>
    <mergeCell ref="G214:H214"/>
    <mergeCell ref="G215:H215"/>
    <mergeCell ref="F216:G216"/>
    <mergeCell ref="H216:I216"/>
    <mergeCell ref="G209:H209"/>
    <mergeCell ref="F210:G210"/>
    <mergeCell ref="H210:I210"/>
    <mergeCell ref="A211:B211"/>
    <mergeCell ref="D211:H211"/>
    <mergeCell ref="B212:C212"/>
    <mergeCell ref="G212:H212"/>
    <mergeCell ref="B220:C220"/>
    <mergeCell ref="G220:H220"/>
    <mergeCell ref="B221:C221"/>
    <mergeCell ref="G221:H221"/>
    <mergeCell ref="B222:C222"/>
    <mergeCell ref="G222:H222"/>
    <mergeCell ref="A217:B217"/>
    <mergeCell ref="D217:H217"/>
    <mergeCell ref="B218:C218"/>
    <mergeCell ref="G218:H218"/>
    <mergeCell ref="B219:C219"/>
    <mergeCell ref="G219:H219"/>
    <mergeCell ref="B227:C227"/>
    <mergeCell ref="G227:H227"/>
    <mergeCell ref="B228:C228"/>
    <mergeCell ref="G228:H228"/>
    <mergeCell ref="B229:C229"/>
    <mergeCell ref="G229:H229"/>
    <mergeCell ref="G223:H223"/>
    <mergeCell ref="F224:G224"/>
    <mergeCell ref="H224:I224"/>
    <mergeCell ref="D225:H225"/>
    <mergeCell ref="A226:B226"/>
    <mergeCell ref="D226:H226"/>
    <mergeCell ref="D234:H234"/>
    <mergeCell ref="A235:B235"/>
    <mergeCell ref="D235:H235"/>
    <mergeCell ref="B236:C236"/>
    <mergeCell ref="G236:H236"/>
    <mergeCell ref="B237:C237"/>
    <mergeCell ref="G237:H237"/>
    <mergeCell ref="B230:C230"/>
    <mergeCell ref="G230:H230"/>
    <mergeCell ref="B231:C231"/>
    <mergeCell ref="G231:H231"/>
    <mergeCell ref="G232:H232"/>
    <mergeCell ref="F233:G233"/>
    <mergeCell ref="H233:I233"/>
    <mergeCell ref="A242:B242"/>
    <mergeCell ref="D242:H242"/>
    <mergeCell ref="B243:C243"/>
    <mergeCell ref="G243:H243"/>
    <mergeCell ref="B244:C244"/>
    <mergeCell ref="G244:H244"/>
    <mergeCell ref="B238:C238"/>
    <mergeCell ref="G238:H238"/>
    <mergeCell ref="B239:C239"/>
    <mergeCell ref="G239:H239"/>
    <mergeCell ref="G240:H240"/>
    <mergeCell ref="F241:G241"/>
    <mergeCell ref="H241:I241"/>
    <mergeCell ref="B248:C248"/>
    <mergeCell ref="G248:H248"/>
    <mergeCell ref="G249:H249"/>
    <mergeCell ref="F250:G250"/>
    <mergeCell ref="H250:I250"/>
    <mergeCell ref="A251:B251"/>
    <mergeCell ref="D251:H251"/>
    <mergeCell ref="B245:C245"/>
    <mergeCell ref="G245:H245"/>
    <mergeCell ref="B246:C246"/>
    <mergeCell ref="G246:H246"/>
    <mergeCell ref="B247:C247"/>
    <mergeCell ref="G247:H247"/>
    <mergeCell ref="B255:C255"/>
    <mergeCell ref="G255:H255"/>
    <mergeCell ref="B256:C256"/>
    <mergeCell ref="G256:H256"/>
    <mergeCell ref="G257:H257"/>
    <mergeCell ref="F258:G258"/>
    <mergeCell ref="H258:I258"/>
    <mergeCell ref="B252:C252"/>
    <mergeCell ref="G252:H252"/>
    <mergeCell ref="B253:C253"/>
    <mergeCell ref="G253:H253"/>
    <mergeCell ref="B254:C254"/>
    <mergeCell ref="G254:H254"/>
    <mergeCell ref="B263:C263"/>
    <mergeCell ref="G263:H263"/>
    <mergeCell ref="B264:C264"/>
    <mergeCell ref="G264:H264"/>
    <mergeCell ref="G265:H265"/>
    <mergeCell ref="F266:G266"/>
    <mergeCell ref="H266:I266"/>
    <mergeCell ref="D259:H259"/>
    <mergeCell ref="A260:B260"/>
    <mergeCell ref="D260:H260"/>
    <mergeCell ref="B261:C261"/>
    <mergeCell ref="G261:H261"/>
    <mergeCell ref="B262:C262"/>
    <mergeCell ref="G262:H262"/>
    <mergeCell ref="B270:C270"/>
    <mergeCell ref="G270:H270"/>
    <mergeCell ref="G271:H271"/>
    <mergeCell ref="F272:G272"/>
    <mergeCell ref="H272:I272"/>
    <mergeCell ref="D273:H273"/>
    <mergeCell ref="A267:B267"/>
    <mergeCell ref="D267:H267"/>
    <mergeCell ref="B268:C268"/>
    <mergeCell ref="G268:H268"/>
    <mergeCell ref="B269:C269"/>
    <mergeCell ref="G269:H269"/>
    <mergeCell ref="B277:C277"/>
    <mergeCell ref="G277:H277"/>
    <mergeCell ref="B278:C278"/>
    <mergeCell ref="G278:H278"/>
    <mergeCell ref="B279:C279"/>
    <mergeCell ref="G279:H279"/>
    <mergeCell ref="A274:B274"/>
    <mergeCell ref="D274:H274"/>
    <mergeCell ref="B275:C275"/>
    <mergeCell ref="G275:H275"/>
    <mergeCell ref="B276:C276"/>
    <mergeCell ref="G276:H276"/>
    <mergeCell ref="B284:C284"/>
    <mergeCell ref="G284:H284"/>
    <mergeCell ref="B285:C285"/>
    <mergeCell ref="G285:H285"/>
    <mergeCell ref="B286:C286"/>
    <mergeCell ref="G286:H286"/>
    <mergeCell ref="G280:H280"/>
    <mergeCell ref="F281:G281"/>
    <mergeCell ref="H281:I281"/>
    <mergeCell ref="D282:H282"/>
    <mergeCell ref="A283:B283"/>
    <mergeCell ref="D283:H283"/>
    <mergeCell ref="B291:C291"/>
    <mergeCell ref="G291:H291"/>
    <mergeCell ref="B292:C292"/>
    <mergeCell ref="G292:H292"/>
    <mergeCell ref="G293:H293"/>
    <mergeCell ref="F294:G294"/>
    <mergeCell ref="H294:I294"/>
    <mergeCell ref="G287:H287"/>
    <mergeCell ref="F288:G288"/>
    <mergeCell ref="H288:I288"/>
    <mergeCell ref="A289:B289"/>
    <mergeCell ref="D289:H289"/>
    <mergeCell ref="B290:C290"/>
    <mergeCell ref="G290:H290"/>
    <mergeCell ref="B298:C298"/>
    <mergeCell ref="G298:H298"/>
    <mergeCell ref="G299:H299"/>
    <mergeCell ref="F300:G300"/>
    <mergeCell ref="H300:I300"/>
    <mergeCell ref="A301:B301"/>
    <mergeCell ref="D301:H301"/>
    <mergeCell ref="A295:B295"/>
    <mergeCell ref="D295:H295"/>
    <mergeCell ref="B296:C296"/>
    <mergeCell ref="G296:H296"/>
    <mergeCell ref="B297:C297"/>
    <mergeCell ref="G297:H297"/>
    <mergeCell ref="B305:C305"/>
    <mergeCell ref="G305:H305"/>
    <mergeCell ref="B306:C306"/>
    <mergeCell ref="G306:H306"/>
    <mergeCell ref="B307:C307"/>
    <mergeCell ref="G307:H307"/>
    <mergeCell ref="B302:C302"/>
    <mergeCell ref="G302:H302"/>
    <mergeCell ref="B303:C303"/>
    <mergeCell ref="G303:H303"/>
    <mergeCell ref="B304:C304"/>
    <mergeCell ref="G304:H304"/>
    <mergeCell ref="B312:C312"/>
    <mergeCell ref="G312:H312"/>
    <mergeCell ref="B313:C313"/>
    <mergeCell ref="G313:H313"/>
    <mergeCell ref="B314:C314"/>
    <mergeCell ref="G314:H314"/>
    <mergeCell ref="B308:C308"/>
    <mergeCell ref="G308:H308"/>
    <mergeCell ref="G309:H309"/>
    <mergeCell ref="F310:G310"/>
    <mergeCell ref="H310:I310"/>
    <mergeCell ref="A311:B311"/>
    <mergeCell ref="D311:H311"/>
    <mergeCell ref="B319:C319"/>
    <mergeCell ref="G319:H319"/>
    <mergeCell ref="B320:C320"/>
    <mergeCell ref="G320:H320"/>
    <mergeCell ref="G321:H321"/>
    <mergeCell ref="F322:G322"/>
    <mergeCell ref="H322:I322"/>
    <mergeCell ref="G315:H315"/>
    <mergeCell ref="F316:G316"/>
    <mergeCell ref="H316:I316"/>
    <mergeCell ref="A317:B317"/>
    <mergeCell ref="D317:H317"/>
    <mergeCell ref="B318:C318"/>
    <mergeCell ref="G318:H318"/>
    <mergeCell ref="B326:C326"/>
    <mergeCell ref="G326:H326"/>
    <mergeCell ref="G327:H327"/>
    <mergeCell ref="F328:G328"/>
    <mergeCell ref="H328:I328"/>
    <mergeCell ref="A329:B329"/>
    <mergeCell ref="D329:H329"/>
    <mergeCell ref="A323:B323"/>
    <mergeCell ref="D323:H323"/>
    <mergeCell ref="B324:C324"/>
    <mergeCell ref="G324:H324"/>
    <mergeCell ref="B325:C325"/>
    <mergeCell ref="G325:H325"/>
    <mergeCell ref="G333:H333"/>
    <mergeCell ref="F334:G334"/>
    <mergeCell ref="H334:I334"/>
    <mergeCell ref="A335:B335"/>
    <mergeCell ref="D335:H335"/>
    <mergeCell ref="B336:C336"/>
    <mergeCell ref="G336:H336"/>
    <mergeCell ref="B330:C330"/>
    <mergeCell ref="G330:H330"/>
    <mergeCell ref="B331:C331"/>
    <mergeCell ref="G331:H331"/>
    <mergeCell ref="B332:C332"/>
    <mergeCell ref="G332:H332"/>
    <mergeCell ref="B340:C340"/>
    <mergeCell ref="G340:H340"/>
    <mergeCell ref="B341:C341"/>
    <mergeCell ref="G341:H341"/>
    <mergeCell ref="B342:C342"/>
    <mergeCell ref="G342:H342"/>
    <mergeCell ref="B337:C337"/>
    <mergeCell ref="G337:H337"/>
    <mergeCell ref="B338:C338"/>
    <mergeCell ref="G338:H338"/>
    <mergeCell ref="B339:C339"/>
    <mergeCell ref="G339:H339"/>
    <mergeCell ref="D347:H347"/>
    <mergeCell ref="A348:B348"/>
    <mergeCell ref="D348:H348"/>
    <mergeCell ref="B349:C349"/>
    <mergeCell ref="G349:H349"/>
    <mergeCell ref="B350:C350"/>
    <mergeCell ref="G350:H350"/>
    <mergeCell ref="B343:C343"/>
    <mergeCell ref="G343:H343"/>
    <mergeCell ref="B344:C344"/>
    <mergeCell ref="G344:H344"/>
    <mergeCell ref="G345:H345"/>
    <mergeCell ref="F346:G346"/>
    <mergeCell ref="H346:I346"/>
    <mergeCell ref="A355:B355"/>
    <mergeCell ref="D355:H355"/>
    <mergeCell ref="B356:C356"/>
    <mergeCell ref="G356:H356"/>
    <mergeCell ref="B357:C357"/>
    <mergeCell ref="G357:H357"/>
    <mergeCell ref="B351:C351"/>
    <mergeCell ref="G351:H351"/>
    <mergeCell ref="B352:C352"/>
    <mergeCell ref="G352:H352"/>
    <mergeCell ref="G353:H353"/>
    <mergeCell ref="F354:G354"/>
    <mergeCell ref="H354:I354"/>
    <mergeCell ref="A362:B362"/>
    <mergeCell ref="D362:H362"/>
    <mergeCell ref="B363:C363"/>
    <mergeCell ref="G363:H363"/>
    <mergeCell ref="B364:C364"/>
    <mergeCell ref="G364:H364"/>
    <mergeCell ref="B358:C358"/>
    <mergeCell ref="G358:H358"/>
    <mergeCell ref="B359:C359"/>
    <mergeCell ref="G359:H359"/>
    <mergeCell ref="G360:H360"/>
    <mergeCell ref="F361:G361"/>
    <mergeCell ref="H361:I361"/>
    <mergeCell ref="B368:C368"/>
    <mergeCell ref="G368:H368"/>
    <mergeCell ref="B369:C369"/>
    <mergeCell ref="G369:H369"/>
    <mergeCell ref="G370:H370"/>
    <mergeCell ref="F371:G371"/>
    <mergeCell ref="H371:I371"/>
    <mergeCell ref="B365:C365"/>
    <mergeCell ref="G365:H365"/>
    <mergeCell ref="B366:C366"/>
    <mergeCell ref="G366:H366"/>
    <mergeCell ref="B367:C367"/>
    <mergeCell ref="G367:H367"/>
    <mergeCell ref="B375:C375"/>
    <mergeCell ref="G375:H375"/>
    <mergeCell ref="G376:H376"/>
    <mergeCell ref="F377:G377"/>
    <mergeCell ref="H377:I377"/>
    <mergeCell ref="A378:B378"/>
    <mergeCell ref="D378:H378"/>
    <mergeCell ref="A372:B372"/>
    <mergeCell ref="D372:H372"/>
    <mergeCell ref="B373:C373"/>
    <mergeCell ref="G373:H373"/>
    <mergeCell ref="B374:C374"/>
    <mergeCell ref="G374:H374"/>
    <mergeCell ref="B382:C382"/>
    <mergeCell ref="G382:H382"/>
    <mergeCell ref="B383:C383"/>
    <mergeCell ref="G383:H383"/>
    <mergeCell ref="G384:H384"/>
    <mergeCell ref="F385:G385"/>
    <mergeCell ref="H385:I385"/>
    <mergeCell ref="B379:C379"/>
    <mergeCell ref="G379:H379"/>
    <mergeCell ref="B380:C380"/>
    <mergeCell ref="G380:H380"/>
    <mergeCell ref="B381:C381"/>
    <mergeCell ref="G381:H381"/>
    <mergeCell ref="B389:C389"/>
    <mergeCell ref="G389:H389"/>
    <mergeCell ref="B390:C390"/>
    <mergeCell ref="G390:H390"/>
    <mergeCell ref="B391:C391"/>
    <mergeCell ref="G391:H391"/>
    <mergeCell ref="A386:B386"/>
    <mergeCell ref="D386:H386"/>
    <mergeCell ref="B387:C387"/>
    <mergeCell ref="G387:H387"/>
    <mergeCell ref="B388:C388"/>
    <mergeCell ref="G388:H388"/>
    <mergeCell ref="B395:C395"/>
    <mergeCell ref="G395:H395"/>
    <mergeCell ref="B396:C396"/>
    <mergeCell ref="G396:H396"/>
    <mergeCell ref="G397:H397"/>
    <mergeCell ref="F398:G398"/>
    <mergeCell ref="H398:I398"/>
    <mergeCell ref="B392:C392"/>
    <mergeCell ref="G392:H392"/>
    <mergeCell ref="B393:C393"/>
    <mergeCell ref="G393:H393"/>
    <mergeCell ref="B394:C394"/>
    <mergeCell ref="G394:H394"/>
    <mergeCell ref="B402:C402"/>
    <mergeCell ref="G402:H402"/>
    <mergeCell ref="B403:C403"/>
    <mergeCell ref="G403:H403"/>
    <mergeCell ref="B404:C404"/>
    <mergeCell ref="G404:H404"/>
    <mergeCell ref="A399:B399"/>
    <mergeCell ref="D399:H399"/>
    <mergeCell ref="B400:C400"/>
    <mergeCell ref="G400:H400"/>
    <mergeCell ref="B401:C401"/>
    <mergeCell ref="G401:H401"/>
    <mergeCell ref="A409:B409"/>
    <mergeCell ref="D409:H409"/>
    <mergeCell ref="B410:C410"/>
    <mergeCell ref="G410:H410"/>
    <mergeCell ref="B411:C411"/>
    <mergeCell ref="G411:H411"/>
    <mergeCell ref="B405:C405"/>
    <mergeCell ref="G405:H405"/>
    <mergeCell ref="B406:C406"/>
    <mergeCell ref="G406:H406"/>
    <mergeCell ref="G407:H407"/>
    <mergeCell ref="F408:G408"/>
    <mergeCell ref="H408:I408"/>
    <mergeCell ref="B415:C415"/>
    <mergeCell ref="G415:H415"/>
    <mergeCell ref="B416:C416"/>
    <mergeCell ref="G416:H416"/>
    <mergeCell ref="G417:H417"/>
    <mergeCell ref="F418:G418"/>
    <mergeCell ref="H418:I418"/>
    <mergeCell ref="B412:C412"/>
    <mergeCell ref="G412:H412"/>
    <mergeCell ref="B413:C413"/>
    <mergeCell ref="G413:H413"/>
    <mergeCell ref="B414:C414"/>
    <mergeCell ref="G414:H414"/>
    <mergeCell ref="B422:C422"/>
    <mergeCell ref="G422:H422"/>
    <mergeCell ref="B423:C423"/>
    <mergeCell ref="G423:H423"/>
    <mergeCell ref="B424:C424"/>
    <mergeCell ref="G424:H424"/>
    <mergeCell ref="A419:B419"/>
    <mergeCell ref="D419:H419"/>
    <mergeCell ref="B420:C420"/>
    <mergeCell ref="G420:H420"/>
    <mergeCell ref="B421:C421"/>
    <mergeCell ref="G421:H421"/>
    <mergeCell ref="B429:C429"/>
    <mergeCell ref="G429:H429"/>
    <mergeCell ref="B430:C430"/>
    <mergeCell ref="G430:H430"/>
    <mergeCell ref="B431:C431"/>
    <mergeCell ref="G431:H431"/>
    <mergeCell ref="G425:H425"/>
    <mergeCell ref="F426:G426"/>
    <mergeCell ref="H426:I426"/>
    <mergeCell ref="D427:H427"/>
    <mergeCell ref="A428:B428"/>
    <mergeCell ref="D428:H428"/>
    <mergeCell ref="B435:C435"/>
    <mergeCell ref="G435:H435"/>
    <mergeCell ref="B436:C436"/>
    <mergeCell ref="G436:H436"/>
    <mergeCell ref="B437:C437"/>
    <mergeCell ref="G437:H437"/>
    <mergeCell ref="B432:C432"/>
    <mergeCell ref="G432:H432"/>
    <mergeCell ref="B433:C433"/>
    <mergeCell ref="G433:H433"/>
    <mergeCell ref="B434:C434"/>
    <mergeCell ref="G434:H434"/>
    <mergeCell ref="B442:C442"/>
    <mergeCell ref="G442:H442"/>
    <mergeCell ref="B443:C443"/>
    <mergeCell ref="G443:H443"/>
    <mergeCell ref="B444:C444"/>
    <mergeCell ref="G444:H444"/>
    <mergeCell ref="B438:C438"/>
    <mergeCell ref="G438:H438"/>
    <mergeCell ref="G439:H439"/>
    <mergeCell ref="F440:G440"/>
    <mergeCell ref="H440:I440"/>
    <mergeCell ref="A441:B441"/>
    <mergeCell ref="D441:H441"/>
    <mergeCell ref="B449:C449"/>
    <mergeCell ref="G449:H449"/>
    <mergeCell ref="B450:C450"/>
    <mergeCell ref="G450:H450"/>
    <mergeCell ref="B451:C451"/>
    <mergeCell ref="G451:H451"/>
    <mergeCell ref="B445:C445"/>
    <mergeCell ref="G445:H445"/>
    <mergeCell ref="G446:H446"/>
    <mergeCell ref="F447:G447"/>
    <mergeCell ref="H447:I447"/>
    <mergeCell ref="A448:B448"/>
    <mergeCell ref="D448:H448"/>
    <mergeCell ref="B455:C455"/>
    <mergeCell ref="G455:H455"/>
    <mergeCell ref="B456:C456"/>
    <mergeCell ref="G456:H456"/>
    <mergeCell ref="G457:H457"/>
    <mergeCell ref="F458:G458"/>
    <mergeCell ref="H458:I458"/>
    <mergeCell ref="B452:C452"/>
    <mergeCell ref="G452:H452"/>
    <mergeCell ref="B453:C453"/>
    <mergeCell ref="G453:H453"/>
    <mergeCell ref="B454:C454"/>
    <mergeCell ref="G454:H454"/>
    <mergeCell ref="B462:C462"/>
    <mergeCell ref="G462:H462"/>
    <mergeCell ref="B463:C463"/>
    <mergeCell ref="G463:H463"/>
    <mergeCell ref="B464:C464"/>
    <mergeCell ref="G464:H464"/>
    <mergeCell ref="A459:B459"/>
    <mergeCell ref="D459:H459"/>
    <mergeCell ref="B460:C460"/>
    <mergeCell ref="G460:H460"/>
    <mergeCell ref="B461:C461"/>
    <mergeCell ref="G461:H461"/>
    <mergeCell ref="G470:H470"/>
    <mergeCell ref="G471:H471"/>
    <mergeCell ref="F472:G472"/>
    <mergeCell ref="H472:I472"/>
    <mergeCell ref="G465:H465"/>
    <mergeCell ref="F466:G466"/>
    <mergeCell ref="H466:I466"/>
    <mergeCell ref="A467:B467"/>
    <mergeCell ref="D467:H467"/>
    <mergeCell ref="B468:C468"/>
    <mergeCell ref="G468:H468"/>
    <mergeCell ref="A1:I4"/>
    <mergeCell ref="A5:I5"/>
    <mergeCell ref="A480:B480"/>
    <mergeCell ref="D480:H480"/>
    <mergeCell ref="B481:C481"/>
    <mergeCell ref="G481:H481"/>
    <mergeCell ref="G482:H482"/>
    <mergeCell ref="F483:G483"/>
    <mergeCell ref="H483:I483"/>
    <mergeCell ref="B476:C476"/>
    <mergeCell ref="G476:H476"/>
    <mergeCell ref="G477:H477"/>
    <mergeCell ref="F478:G478"/>
    <mergeCell ref="H478:I478"/>
    <mergeCell ref="D479:H479"/>
    <mergeCell ref="A473:B473"/>
    <mergeCell ref="D473:H473"/>
    <mergeCell ref="B474:C474"/>
    <mergeCell ref="G474:H474"/>
    <mergeCell ref="B475:C475"/>
    <mergeCell ref="G475:H475"/>
    <mergeCell ref="B469:C469"/>
    <mergeCell ref="G469:H469"/>
    <mergeCell ref="B470:C470"/>
  </mergeCells>
  <pageMargins left="0.62992125984251968" right="0.47244094488188981" top="0.47244094488188981" bottom="0.47244094488188981" header="0" footer="0"/>
  <pageSetup paperSize="9" scale="87" orientation="portrait" r:id="rId1"/>
  <rowBreaks count="10" manualBreakCount="10">
    <brk id="51" max="9" man="1"/>
    <brk id="94" max="16383" man="1"/>
    <brk id="143" max="16383" man="1"/>
    <brk id="190" max="16383" man="1"/>
    <brk id="233" max="16383" man="1"/>
    <brk id="272" max="16383" man="1"/>
    <brk id="322" max="16383" man="1"/>
    <brk id="361" max="16383" man="1"/>
    <brk id="398" max="16383" man="1"/>
    <brk id="4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POSTO DE SAÚDE - Mocoto - Senad</vt:lpstr>
      <vt:lpstr>CRONOGRAMA FISICO-FINANCEIRO</vt:lpstr>
      <vt:lpstr>COMPOSIÇÕES</vt:lpstr>
      <vt:lpstr>'POSTO DE SAÚDE - Mocoto - Senad'!Area_de_impressao</vt:lpstr>
      <vt:lpstr>COMPOSIÇÕES!Titulos_de_impressao</vt:lpstr>
      <vt:lpstr>'POSTO DE SAÚDE - Mocoto - Senad'!Titulos_de_impressao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M. Almeida</dc:creator>
  <cp:lastModifiedBy>Filipe Soares</cp:lastModifiedBy>
  <cp:lastPrinted>2020-06-16T17:57:07Z</cp:lastPrinted>
  <dcterms:created xsi:type="dcterms:W3CDTF">2015-06-05T18:19:34Z</dcterms:created>
  <dcterms:modified xsi:type="dcterms:W3CDTF">2020-06-16T17:57:30Z</dcterms:modified>
</cp:coreProperties>
</file>